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2116" windowHeight="9216" activeTab="0"/>
  </bookViews>
  <sheets>
    <sheet name="WELCOME" sheetId="1" r:id="rId1"/>
    <sheet name="REGISTRATION" sheetId="2" r:id="rId2"/>
    <sheet name="Hoja2" sheetId="3" state="hidden" r:id="rId3"/>
    <sheet name="Hoja5" sheetId="4" state="hidden" r:id="rId4"/>
    <sheet name="Hoja6" sheetId="5" state="hidden" r:id="rId5"/>
    <sheet name="Hoja1" sheetId="6" state="hidden" r:id="rId6"/>
  </sheets>
  <externalReferences>
    <externalReference r:id="rId9"/>
  </externalReferences>
  <definedNames>
    <definedName name="ahbitacion">'Hoja2'!#REF!</definedName>
    <definedName name="competitor">'Hoja2'!$A$1:$B$7</definedName>
    <definedName name="datos">'REGISTRATION'!$B$22:$T$51</definedName>
    <definedName name="F_M">'Hoja2'!$M$1:$M$11</definedName>
    <definedName name="fee">'REGISTRATION'!$T$13</definedName>
    <definedName name="fee_c">'REGISTRATION'!$U$13</definedName>
    <definedName name="Fee_T_E">'REGISTRATION'!#REF!</definedName>
    <definedName name="Fee_T_N">'REGISTRATION'!#REF!</definedName>
    <definedName name="habitacion">'Hoja2'!#REF!</definedName>
    <definedName name="hombres">'Hoja2'!$A$1:$A$13</definedName>
    <definedName name="HOTELES">'Hoja2'!$N$1:$N$5</definedName>
    <definedName name="M_H">'Hoja2'!$E$1:$E$11</definedName>
    <definedName name="mujeres">'Hoja2'!$B$1:$B$13</definedName>
    <definedName name="P_MAN_S">'WELCOME'!$D$25</definedName>
    <definedName name="P_MAN_T">'WELCOME'!$D$26</definedName>
    <definedName name="P_MEL_S">'WELCOME'!$D$16</definedName>
    <definedName name="P_MEL_T">'WELCOME'!$D$17</definedName>
    <definedName name="P_MEL_TR">'WELCOME'!$D$18</definedName>
    <definedName name="P_PAR_S">'WELCOME'!$D$38</definedName>
    <definedName name="P_PAR_T">'WELCOME'!$D$39</definedName>
    <definedName name="P_RIU_S">'WELCOME'!$D$30</definedName>
    <definedName name="P_RIU_T">'WELCOME'!$D$31</definedName>
    <definedName name="P_ROY_S">'WELCOME'!$D$43</definedName>
    <definedName name="P_ROY_T">'WELCOME'!$D$44</definedName>
    <definedName name="PAISES">'Hoja2'!$F$1:$F$210</definedName>
    <definedName name="panel">'REGISTRATION'!$L$1:$X$9</definedName>
    <definedName name="peso">'Hoja2'!$J$1:$J$19</definedName>
    <definedName name="rdo">'Hoja2'!$K$1:$K$19</definedName>
    <definedName name="room">'Hoja2'!$D$1:$D$3</definedName>
    <definedName name="room1">'Hoja2'!$D$1:$D$2</definedName>
    <definedName name="sex">'Hoja2'!$C$1:$C$2</definedName>
    <definedName name="Single_Competition">'REGISTRATION'!$U$15</definedName>
    <definedName name="Single_TrainingCamp">'REGISTRATION'!#REF!</definedName>
    <definedName name="trip">'Hoja2'!$A$20</definedName>
    <definedName name="Twin_Triple_Competition">'REGISTRATION'!$V$15</definedName>
    <definedName name="Twin_Triple_TrainingCamp">'REGISTRATION'!#REF!</definedName>
  </definedNames>
  <calcPr fullCalcOnLoad="1"/>
</workbook>
</file>

<file path=xl/sharedStrings.xml><?xml version="1.0" encoding="utf-8"?>
<sst xmlns="http://schemas.openxmlformats.org/spreadsheetml/2006/main" count="529" uniqueCount="342">
  <si>
    <t>Spanish Judo Federation</t>
  </si>
  <si>
    <t>Fax:</t>
  </si>
  <si>
    <t>Contact Information</t>
  </si>
  <si>
    <t>Federation Name:</t>
  </si>
  <si>
    <t>Email</t>
  </si>
  <si>
    <t>No.</t>
  </si>
  <si>
    <t>Given Name</t>
  </si>
  <si>
    <t>SURNAME (S)</t>
  </si>
  <si>
    <t>SEX</t>
  </si>
  <si>
    <t>Weight</t>
  </si>
  <si>
    <t>Category</t>
  </si>
  <si>
    <t xml:space="preserve">or </t>
  </si>
  <si>
    <t>Function</t>
  </si>
  <si>
    <t>Date</t>
  </si>
  <si>
    <t>Time</t>
  </si>
  <si>
    <t>From</t>
  </si>
  <si>
    <t>Flight Nrº</t>
  </si>
  <si>
    <t>ARRIVAL</t>
  </si>
  <si>
    <t>DEPARTURE</t>
  </si>
  <si>
    <t>Competition Night (s)</t>
  </si>
  <si>
    <t>Coach</t>
  </si>
  <si>
    <t>Official</t>
  </si>
  <si>
    <t>Referee</t>
  </si>
  <si>
    <t>Medic</t>
  </si>
  <si>
    <t>Press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</si>
  <si>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</si>
  <si>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</si>
  <si>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</si>
  <si>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</si>
  <si>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</si>
  <si>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</si>
  <si>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</si>
  <si>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</si>
  <si>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</si>
  <si>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r>
      <rPr>
        <b/>
        <sz val="18"/>
        <color indexed="8"/>
        <rFont val="Calibri"/>
        <family val="2"/>
      </rPr>
      <t>Individual Information</t>
    </r>
    <r>
      <rPr>
        <sz val="11"/>
        <color theme="1"/>
        <rFont val="Calibri"/>
        <family val="2"/>
      </rPr>
      <t>- fill inn all cells, please</t>
    </r>
  </si>
  <si>
    <t>Prices (per person/ per night):</t>
  </si>
  <si>
    <t>Total Amount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</si>
  <si>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</si>
  <si>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</si>
  <si>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</si>
  <si>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</si>
  <si>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</si>
  <si>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</si>
  <si>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</si>
  <si>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</si>
  <si>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</si>
  <si>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</si>
  <si>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</si>
  <si>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</si>
  <si>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</si>
  <si>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</si>
  <si>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</si>
  <si>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</si>
  <si>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</si>
  <si>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</si>
  <si>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</si>
  <si>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</si>
  <si>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</si>
  <si>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</si>
  <si>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</si>
  <si>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</si>
  <si>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</si>
  <si>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</si>
  <si>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</si>
  <si>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</si>
  <si>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</si>
  <si>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</si>
  <si>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</si>
  <si>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</si>
  <si>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</si>
  <si>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</si>
  <si>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</si>
  <si>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</si>
  <si>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</si>
  <si>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</si>
  <si>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</si>
  <si>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</si>
  <si>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</si>
  <si>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</si>
  <si>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</si>
  <si>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</si>
  <si>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</si>
  <si>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</si>
  <si>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</si>
  <si>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</si>
  <si>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</si>
  <si>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</si>
  <si>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</si>
  <si>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</si>
  <si>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</si>
  <si>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</si>
  <si>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</si>
  <si>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</si>
  <si>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</si>
  <si>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</si>
  <si>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</si>
  <si>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</si>
  <si>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in</t>
  </si>
  <si>
    <t>db</t>
  </si>
  <si>
    <t>Fees</t>
  </si>
  <si>
    <t>Tournamnet</t>
  </si>
  <si>
    <t>E-mail: madrid14@rfejudo.com</t>
  </si>
  <si>
    <r>
      <t xml:space="preserve">Return before  </t>
    </r>
    <r>
      <rPr>
        <b/>
        <sz val="11"/>
        <color indexed="9"/>
        <rFont val="Calibri"/>
        <family val="2"/>
      </rPr>
      <t>15th</t>
    </r>
    <r>
      <rPr>
        <sz val="11"/>
        <color indexed="9"/>
        <rFont val="Calibri"/>
        <family val="2"/>
      </rPr>
      <t xml:space="preserve">  may to</t>
    </r>
  </si>
  <si>
    <t>LAURA</t>
  </si>
  <si>
    <t>GOMEZ</t>
  </si>
  <si>
    <t>VALENCIA</t>
  </si>
  <si>
    <t>IB356</t>
  </si>
  <si>
    <t>MADRID</t>
  </si>
  <si>
    <t>13.:00</t>
  </si>
  <si>
    <t xml:space="preserve">PEDRO </t>
  </si>
  <si>
    <t>RIAGUAS AGUILERA</t>
  </si>
  <si>
    <t>BARCELONA</t>
  </si>
  <si>
    <t>IB357</t>
  </si>
  <si>
    <t>Payments by bank transfer after accreditation (in cash only)</t>
  </si>
  <si>
    <t>Contact Person:</t>
  </si>
  <si>
    <t>Phone</t>
  </si>
  <si>
    <t>A</t>
  </si>
  <si>
    <t>(Eg.1)</t>
  </si>
  <si>
    <t>(Eg.2)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</si>
  <si>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</si>
  <si>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</si>
  <si>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</si>
  <si>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</si>
  <si>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</si>
  <si>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</si>
  <si>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</si>
  <si>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</si>
  <si>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</si>
  <si>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</si>
  <si>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</si>
  <si>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</si>
  <si>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</si>
  <si>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</si>
  <si>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</si>
  <si>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</si>
  <si>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</si>
  <si>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</si>
  <si>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</si>
  <si>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</si>
  <si>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</si>
  <si>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</si>
  <si>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</si>
  <si>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</si>
  <si>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</si>
  <si>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</si>
  <si>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</si>
  <si>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</si>
  <si>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</si>
  <si>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</si>
  <si>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</si>
  <si>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</si>
  <si>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</si>
  <si>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</si>
  <si>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</si>
  <si>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</si>
  <si>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</si>
  <si>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</si>
  <si>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</si>
  <si>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</si>
  <si>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</si>
  <si>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</si>
  <si>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</si>
  <si>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</si>
  <si>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</si>
  <si>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</si>
  <si>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</si>
  <si>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</si>
  <si>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</si>
  <si>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</si>
  <si>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</si>
  <si>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</si>
  <si>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</si>
  <si>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</si>
  <si>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</si>
  <si>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</si>
  <si>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</si>
  <si>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</si>
  <si>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</si>
  <si>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</si>
  <si>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</si>
  <si>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</si>
  <si>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</si>
  <si>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</si>
  <si>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</si>
  <si>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</si>
  <si>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</si>
  <si>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</si>
  <si>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</si>
  <si>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</si>
  <si>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</si>
  <si>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</si>
  <si>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</si>
  <si>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</si>
  <si>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</si>
  <si>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</si>
  <si>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</si>
  <si>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</si>
  <si>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</si>
  <si>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</si>
  <si>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</si>
  <si>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</si>
  <si>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</si>
  <si>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</si>
  <si>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</si>
  <si>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</si>
  <si>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</si>
  <si>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</si>
  <si>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</si>
  <si>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</si>
  <si>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</si>
  <si>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</si>
  <si>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</si>
  <si>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</si>
  <si>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</si>
  <si>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</si>
  <si>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</si>
  <si>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</si>
  <si>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</si>
  <si>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</si>
  <si>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</si>
  <si>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</si>
  <si>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</si>
  <si>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</si>
  <si>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</si>
  <si>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</si>
  <si>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</si>
  <si>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</si>
  <si>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</si>
  <si>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</si>
  <si>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</si>
  <si>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</si>
  <si>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</si>
  <si>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</si>
  <si>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</si>
  <si>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</si>
  <si>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</si>
  <si>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</si>
  <si>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</si>
  <si>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</si>
  <si>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</si>
  <si>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</si>
  <si>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</si>
  <si>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</si>
  <si>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</si>
  <si>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</si>
  <si>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</si>
  <si>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</si>
  <si>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</si>
  <si>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</si>
  <si>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</si>
  <si>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</si>
  <si>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</si>
  <si>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</si>
  <si>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</si>
  <si>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</si>
  <si>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</si>
  <si>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</si>
  <si>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</si>
  <si>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</si>
  <si>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</si>
  <si>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</si>
  <si>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</si>
  <si>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</si>
  <si>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</si>
  <si>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</si>
  <si>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</si>
  <si>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</si>
  <si>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</si>
  <si>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</si>
  <si>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</si>
  <si>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</si>
  <si>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</si>
  <si>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</si>
  <si>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</si>
  <si>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</si>
  <si>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</si>
  <si>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</si>
  <si>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</si>
  <si>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</si>
  <si>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</si>
  <si>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</si>
  <si>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</si>
  <si>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</si>
  <si>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</si>
  <si>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</si>
  <si>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</si>
  <si>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</si>
  <si>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</si>
  <si>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</si>
  <si>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</si>
  <si>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</si>
  <si>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</si>
  <si>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</si>
  <si>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</si>
  <si>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</si>
  <si>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</si>
  <si>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</si>
  <si>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</si>
  <si>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</si>
  <si>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</si>
  <si>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</si>
  <si>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AGE</t>
  </si>
  <si>
    <t>HOTEL</t>
  </si>
  <si>
    <t>MELIÁ COSTA DEL SOL ****</t>
  </si>
  <si>
    <t>MANCORFORT ****</t>
  </si>
  <si>
    <t>RIU COSTA LAGO ****</t>
  </si>
  <si>
    <t>PARASOL ***</t>
  </si>
  <si>
    <t>ROYAL COSTA ***</t>
  </si>
  <si>
    <t>IJF Fees</t>
  </si>
  <si>
    <t>IJF</t>
  </si>
  <si>
    <t>HOTEL MELIÁ COSTA DEL SOL ****</t>
  </si>
  <si>
    <t>SINGLE</t>
  </si>
  <si>
    <t>TWIN</t>
  </si>
  <si>
    <t>TRIPLE</t>
  </si>
  <si>
    <t>HOTEL MANCORFORT ****</t>
  </si>
  <si>
    <t>HOTEL RIU COSTA LAGO ****</t>
  </si>
  <si>
    <t>HOTEL PARASOL ***</t>
  </si>
  <si>
    <t>PRICE</t>
  </si>
  <si>
    <t>LEVEL 1º  OFFICIAL HOTEL</t>
  </si>
  <si>
    <t>LEVEL 2º</t>
  </si>
  <si>
    <t>LEVEL 3º</t>
  </si>
  <si>
    <t>Prices Included:</t>
  </si>
  <si>
    <t>Prices per Person and per Night</t>
  </si>
  <si>
    <t>Royal Spanish Judo Federation</t>
  </si>
  <si>
    <t>IJF Veterans Commission</t>
  </si>
  <si>
    <t>Moore Details :</t>
  </si>
  <si>
    <t>September 25, 2014 - September 27, 2014</t>
  </si>
  <si>
    <t>The 6th IJF World Veterans Championships in MALAGA Spain</t>
  </si>
  <si>
    <t>Triple</t>
  </si>
  <si>
    <t>Male</t>
  </si>
  <si>
    <t>Female</t>
  </si>
  <si>
    <t>Not available</t>
  </si>
  <si>
    <t>IJF Fees Coach</t>
  </si>
  <si>
    <t>Reservation 30 %  Total Amount</t>
  </si>
  <si>
    <t>HOTEL ROYAL COSTA ***</t>
  </si>
  <si>
    <t>- Shuttle Sport Hall during days of Competittion</t>
  </si>
  <si>
    <t>- Bed and breakfast</t>
  </si>
  <si>
    <t>- All Inclusive (Full board + Drinks)</t>
  </si>
  <si>
    <t>- Tranfers from the Airport to Acreditation Hotel  (Hotel Melia), every 90 minutes, the schedule will be set up soon</t>
  </si>
  <si>
    <t>Family Mem.</t>
  </si>
  <si>
    <t>Hotel Melia Costa del Sol</t>
  </si>
  <si>
    <t>Judo Veterans Facebook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</si>
</sst>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h:mm;@"/>
    <numFmt numFmtId="166" formatCode="#,##0\ &quot;€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Calibri"/>
      <family val="2"/>
    </font>
    <font>
      <b/>
      <sz val="18"/>
      <name val="Arial"/>
      <family val="2"/>
    </font>
    <font>
      <sz val="10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8"/>
      <color indexed="9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20"/>
      <color indexed="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9"/>
      <name val="Calibri"/>
      <family val="2"/>
    </font>
    <font>
      <b/>
      <sz val="14"/>
      <color indexed="10"/>
      <name val="Calibri"/>
      <family val="2"/>
    </font>
    <font>
      <u val="single"/>
      <sz val="18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9"/>
      <name val="Calibri"/>
      <family val="2"/>
    </font>
    <font>
      <sz val="24"/>
      <color indexed="9"/>
      <name val="Calibri"/>
      <family val="2"/>
    </font>
    <font>
      <sz val="16"/>
      <color indexed="9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20"/>
      <color theme="0"/>
      <name val="Calibri"/>
      <family val="2"/>
    </font>
    <font>
      <b/>
      <sz val="12"/>
      <color theme="1"/>
      <name val="Calibri"/>
      <family val="2"/>
    </font>
    <font>
      <u val="single"/>
      <sz val="18"/>
      <color theme="10"/>
      <name val="Calibri"/>
      <family val="2"/>
    </font>
    <font>
      <b/>
      <sz val="11"/>
      <color theme="0"/>
      <name val="Arial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9933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>
        <color rgb="FF000066"/>
      </top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hair">
        <color rgb="FF002060"/>
      </left>
      <right style="hair">
        <color rgb="FF002060"/>
      </right>
      <top style="hair">
        <color rgb="FF002060"/>
      </top>
      <bottom style="medium"/>
    </border>
    <border>
      <left style="hair">
        <color theme="0" tint="-0.3499799966812134"/>
      </left>
      <right style="medium"/>
      <top style="hair"/>
      <bottom style="medium"/>
    </border>
    <border>
      <left style="hair">
        <color rgb="FF002060"/>
      </left>
      <right style="hair">
        <color rgb="FF002060"/>
      </right>
      <top/>
      <bottom style="hair">
        <color rgb="FF002060"/>
      </bottom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hair">
        <color theme="0" tint="-0.3499799966812134"/>
      </right>
      <top style="medium"/>
      <bottom style="hair">
        <color theme="0" tint="-0.3499799966812134"/>
      </bottom>
    </border>
    <border>
      <left/>
      <right style="hair">
        <color theme="0" tint="-0.3499799966812134"/>
      </right>
      <top style="hair"/>
      <bottom style="medium"/>
    </border>
    <border>
      <left/>
      <right style="hair">
        <color theme="0" tint="-0.3499799966812134"/>
      </right>
      <top/>
      <bottom style="hair">
        <color theme="0" tint="-0.3499799966812134"/>
      </bottom>
    </border>
    <border>
      <left style="medium"/>
      <right style="hair">
        <color rgb="FF002060"/>
      </right>
      <top style="hair">
        <color rgb="FF002060"/>
      </top>
      <bottom style="medium"/>
    </border>
    <border>
      <left style="medium"/>
      <right/>
      <top/>
      <bottom/>
    </border>
    <border>
      <left style="hair">
        <color rgb="FF002060"/>
      </left>
      <right/>
      <top/>
      <bottom style="hair">
        <color rgb="FF002060"/>
      </bottom>
    </border>
    <border>
      <left style="hair">
        <color rgb="FF002060"/>
      </left>
      <right/>
      <top style="hair">
        <color rgb="FF002060"/>
      </top>
      <bottom style="hair">
        <color rgb="FF002060"/>
      </bottom>
    </border>
    <border>
      <left style="hair">
        <color rgb="FF002060"/>
      </left>
      <right/>
      <top style="hair">
        <color rgb="FF002060"/>
      </top>
      <bottom style="medium"/>
    </border>
    <border>
      <left style="hair"/>
      <right style="medium"/>
      <top style="medium"/>
      <bottom style="hair">
        <color rgb="FF002060"/>
      </bottom>
    </border>
    <border>
      <left style="hair"/>
      <right style="medium"/>
      <top style="hair">
        <color rgb="FF002060"/>
      </top>
      <bottom style="hair">
        <color rgb="FF002060"/>
      </bottom>
    </border>
    <border>
      <left style="hair"/>
      <right style="medium"/>
      <top style="hair">
        <color rgb="FF00206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medium">
        <color rgb="FF000066"/>
      </left>
      <right/>
      <top style="medium">
        <color rgb="FF000066"/>
      </top>
      <bottom/>
    </border>
    <border>
      <left style="medium">
        <color rgb="FF000066"/>
      </left>
      <right/>
      <top/>
      <bottom/>
    </border>
    <border>
      <left/>
      <right/>
      <top style="medium">
        <color rgb="FF000066"/>
      </top>
      <bottom/>
    </border>
    <border>
      <left/>
      <right style="medium"/>
      <top style="medium">
        <color rgb="FF000066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hair">
        <color rgb="FF002060"/>
      </bottom>
    </border>
    <border>
      <left style="medium"/>
      <right>
        <color indexed="63"/>
      </right>
      <top style="hair">
        <color rgb="FF002060"/>
      </top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>
        <color rgb="FF002060"/>
      </right>
      <top/>
      <bottom style="hair">
        <color rgb="FF002060"/>
      </bottom>
    </border>
    <border>
      <left style="medium"/>
      <right style="hair">
        <color rgb="FF002060"/>
      </right>
      <top style="hair">
        <color rgb="FF002060"/>
      </top>
      <bottom style="hair">
        <color rgb="FF002060"/>
      </bottom>
    </border>
    <border>
      <left style="hair"/>
      <right style="medium"/>
      <top>
        <color indexed="63"/>
      </top>
      <bottom style="hair">
        <color rgb="FF00206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64" fillId="31" borderId="0" applyNumberFormat="0" applyBorder="0" applyAlignment="0" applyProtection="0"/>
    <xf numFmtId="0" fontId="6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8" fillId="0" borderId="8" applyNumberFormat="0" applyFill="0" applyAlignment="0" applyProtection="0"/>
    <xf numFmtId="0" fontId="71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7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 quotePrefix="1">
      <alignment/>
    </xf>
    <xf numFmtId="0" fontId="53" fillId="0" borderId="0" xfId="0" applyFont="1" applyFill="1" applyAlignment="1" quotePrefix="1">
      <alignment horizontal="left"/>
    </xf>
    <xf numFmtId="14" fontId="12" fillId="33" borderId="0" xfId="54" applyNumberFormat="1" applyFont="1" applyFill="1" applyBorder="1" applyAlignment="1" applyProtection="1">
      <alignment horizontal="center" vertical="center"/>
      <protection/>
    </xf>
    <xf numFmtId="14" fontId="12" fillId="33" borderId="12" xfId="54" applyNumberFormat="1" applyFont="1" applyFill="1" applyBorder="1" applyAlignment="1" applyProtection="1">
      <alignment horizontal="center" vertical="center"/>
      <protection/>
    </xf>
    <xf numFmtId="166" fontId="73" fillId="33" borderId="0" xfId="0" applyNumberFormat="1" applyFont="1" applyFill="1" applyAlignment="1">
      <alignment vertical="center"/>
    </xf>
    <xf numFmtId="0" fontId="66" fillId="33" borderId="0" xfId="0" applyFont="1" applyFill="1" applyAlignment="1" quotePrefix="1">
      <alignment horizontal="left"/>
    </xf>
    <xf numFmtId="0" fontId="0" fillId="33" borderId="0" xfId="0" applyFill="1" applyBorder="1" applyAlignment="1">
      <alignment horizontal="center" vertical="center"/>
    </xf>
    <xf numFmtId="166" fontId="11" fillId="33" borderId="0" xfId="54" applyNumberFormat="1" applyFont="1" applyFill="1" applyBorder="1" applyAlignment="1" applyProtection="1">
      <alignment horizontal="center" vertical="center"/>
      <protection/>
    </xf>
    <xf numFmtId="14" fontId="8" fillId="33" borderId="0" xfId="54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 vertic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43" fontId="9" fillId="33" borderId="16" xfId="54" applyNumberFormat="1" applyFont="1" applyFill="1" applyBorder="1" applyAlignment="1" applyProtection="1">
      <alignment horizontal="right" vertical="center"/>
      <protection/>
    </xf>
    <xf numFmtId="43" fontId="9" fillId="2" borderId="17" xfId="54" applyNumberFormat="1" applyFont="1" applyFill="1" applyBorder="1" applyAlignment="1" applyProtection="1">
      <alignment horizontal="right" vertical="center"/>
      <protection/>
    </xf>
    <xf numFmtId="43" fontId="9" fillId="2" borderId="18" xfId="54" applyNumberFormat="1" applyFont="1" applyFill="1" applyBorder="1" applyAlignment="1" applyProtection="1">
      <alignment horizontal="right" vertical="center"/>
      <protection/>
    </xf>
    <xf numFmtId="0" fontId="56" fillId="34" borderId="19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14" fontId="75" fillId="34" borderId="22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16" fillId="35" borderId="24" xfId="0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22" fillId="35" borderId="26" xfId="0" applyFont="1" applyFill="1" applyBorder="1" applyAlignment="1">
      <alignment horizontal="center"/>
    </xf>
    <xf numFmtId="43" fontId="9" fillId="35" borderId="27" xfId="54" applyNumberFormat="1" applyFont="1" applyFill="1" applyBorder="1" applyAlignment="1" applyProtection="1">
      <alignment horizontal="right" vertical="center"/>
      <protection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22" fillId="35" borderId="30" xfId="0" applyFont="1" applyFill="1" applyBorder="1" applyAlignment="1">
      <alignment horizontal="center"/>
    </xf>
    <xf numFmtId="0" fontId="23" fillId="35" borderId="31" xfId="0" applyFont="1" applyFill="1" applyBorder="1" applyAlignment="1">
      <alignment horizontal="center"/>
    </xf>
    <xf numFmtId="43" fontId="9" fillId="35" borderId="32" xfId="54" applyNumberFormat="1" applyFont="1" applyFill="1" applyBorder="1" applyAlignment="1" applyProtection="1">
      <alignment horizontal="right" vertical="center"/>
      <protection/>
    </xf>
    <xf numFmtId="0" fontId="76" fillId="13" borderId="33" xfId="0" applyFont="1" applyFill="1" applyBorder="1" applyAlignment="1" applyProtection="1">
      <alignment horizontal="center"/>
      <protection locked="0"/>
    </xf>
    <xf numFmtId="0" fontId="76" fillId="13" borderId="34" xfId="0" applyFont="1" applyFill="1" applyBorder="1" applyAlignment="1" applyProtection="1">
      <alignment horizontal="center"/>
      <protection locked="0"/>
    </xf>
    <xf numFmtId="0" fontId="76" fillId="13" borderId="31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164" fontId="16" fillId="35" borderId="24" xfId="0" applyNumberFormat="1" applyFont="1" applyFill="1" applyBorder="1" applyAlignment="1">
      <alignment horizontal="center"/>
    </xf>
    <xf numFmtId="164" fontId="16" fillId="35" borderId="28" xfId="0" applyNumberFormat="1" applyFont="1" applyFill="1" applyBorder="1" applyAlignment="1">
      <alignment horizontal="center"/>
    </xf>
    <xf numFmtId="20" fontId="16" fillId="35" borderId="35" xfId="0" applyNumberFormat="1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20" fontId="16" fillId="35" borderId="36" xfId="0" applyNumberFormat="1" applyFont="1" applyFill="1" applyBorder="1" applyAlignment="1">
      <alignment horizontal="center"/>
    </xf>
    <xf numFmtId="0" fontId="22" fillId="35" borderId="39" xfId="0" applyFont="1" applyFill="1" applyBorder="1" applyAlignment="1">
      <alignment horizontal="center" vertical="center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77" fillId="2" borderId="44" xfId="0" applyFont="1" applyFill="1" applyBorder="1" applyAlignment="1" applyProtection="1">
      <alignment horizontal="center"/>
      <protection locked="0"/>
    </xf>
    <xf numFmtId="164" fontId="77" fillId="2" borderId="40" xfId="0" applyNumberFormat="1" applyFont="1" applyFill="1" applyBorder="1" applyAlignment="1" applyProtection="1">
      <alignment horizontal="center"/>
      <protection locked="0"/>
    </xf>
    <xf numFmtId="165" fontId="77" fillId="2" borderId="45" xfId="0" applyNumberFormat="1" applyFont="1" applyFill="1" applyBorder="1" applyAlignment="1" applyProtection="1">
      <alignment horizontal="center"/>
      <protection locked="0"/>
    </xf>
    <xf numFmtId="0" fontId="77" fillId="2" borderId="45" xfId="0" applyFont="1" applyFill="1" applyBorder="1" applyAlignment="1" applyProtection="1">
      <alignment horizontal="center"/>
      <protection locked="0"/>
    </xf>
    <xf numFmtId="0" fontId="77" fillId="2" borderId="46" xfId="0" applyFont="1" applyFill="1" applyBorder="1" applyAlignment="1" applyProtection="1">
      <alignment horizontal="center"/>
      <protection locked="0"/>
    </xf>
    <xf numFmtId="0" fontId="77" fillId="0" borderId="47" xfId="0" applyFont="1" applyBorder="1" applyAlignment="1" applyProtection="1">
      <alignment horizontal="center"/>
      <protection locked="0"/>
    </xf>
    <xf numFmtId="164" fontId="77" fillId="0" borderId="42" xfId="0" applyNumberFormat="1" applyFont="1" applyBorder="1" applyAlignment="1" applyProtection="1">
      <alignment horizontal="center"/>
      <protection locked="0"/>
    </xf>
    <xf numFmtId="165" fontId="77" fillId="0" borderId="48" xfId="0" applyNumberFormat="1" applyFont="1" applyBorder="1" applyAlignment="1" applyProtection="1">
      <alignment horizontal="center"/>
      <protection locked="0"/>
    </xf>
    <xf numFmtId="0" fontId="77" fillId="0" borderId="48" xfId="0" applyFont="1" applyBorder="1" applyAlignment="1" applyProtection="1">
      <alignment horizontal="center"/>
      <protection locked="0"/>
    </xf>
    <xf numFmtId="0" fontId="77" fillId="0" borderId="49" xfId="0" applyFont="1" applyBorder="1" applyAlignment="1" applyProtection="1">
      <alignment horizontal="center"/>
      <protection locked="0"/>
    </xf>
    <xf numFmtId="0" fontId="77" fillId="2" borderId="47" xfId="0" applyFont="1" applyFill="1" applyBorder="1" applyAlignment="1" applyProtection="1">
      <alignment horizontal="center"/>
      <protection locked="0"/>
    </xf>
    <xf numFmtId="164" fontId="77" fillId="2" borderId="42" xfId="0" applyNumberFormat="1" applyFont="1" applyFill="1" applyBorder="1" applyAlignment="1" applyProtection="1">
      <alignment horizontal="center"/>
      <protection locked="0"/>
    </xf>
    <xf numFmtId="165" fontId="77" fillId="2" borderId="48" xfId="0" applyNumberFormat="1" applyFont="1" applyFill="1" applyBorder="1" applyAlignment="1" applyProtection="1">
      <alignment horizontal="center"/>
      <protection locked="0"/>
    </xf>
    <xf numFmtId="0" fontId="77" fillId="2" borderId="48" xfId="0" applyFont="1" applyFill="1" applyBorder="1" applyAlignment="1" applyProtection="1">
      <alignment horizontal="center"/>
      <protection locked="0"/>
    </xf>
    <xf numFmtId="0" fontId="77" fillId="2" borderId="49" xfId="0" applyFont="1" applyFill="1" applyBorder="1" applyAlignment="1" applyProtection="1">
      <alignment horizontal="center"/>
      <protection locked="0"/>
    </xf>
    <xf numFmtId="0" fontId="77" fillId="0" borderId="30" xfId="0" applyFont="1" applyBorder="1" applyAlignment="1" applyProtection="1">
      <alignment horizontal="center"/>
      <protection locked="0"/>
    </xf>
    <xf numFmtId="164" fontId="77" fillId="0" borderId="28" xfId="0" applyNumberFormat="1" applyFont="1" applyBorder="1" applyAlignment="1" applyProtection="1">
      <alignment horizontal="center"/>
      <protection locked="0"/>
    </xf>
    <xf numFmtId="165" fontId="77" fillId="0" borderId="36" xfId="0" applyNumberFormat="1" applyFont="1" applyBorder="1" applyAlignment="1" applyProtection="1">
      <alignment horizontal="center"/>
      <protection locked="0"/>
    </xf>
    <xf numFmtId="0" fontId="77" fillId="0" borderId="36" xfId="0" applyFont="1" applyBorder="1" applyAlignment="1" applyProtection="1">
      <alignment horizontal="center"/>
      <protection locked="0"/>
    </xf>
    <xf numFmtId="0" fontId="77" fillId="0" borderId="38" xfId="0" applyFont="1" applyBorder="1" applyAlignment="1" applyProtection="1">
      <alignment horizontal="center"/>
      <protection locked="0"/>
    </xf>
    <xf numFmtId="0" fontId="78" fillId="34" borderId="15" xfId="0" applyFont="1" applyFill="1" applyBorder="1" applyAlignment="1">
      <alignment horizontal="center" vertical="center"/>
    </xf>
    <xf numFmtId="0" fontId="78" fillId="34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36" borderId="0" xfId="0" applyFont="1" applyFill="1" applyAlignment="1">
      <alignment/>
    </xf>
    <xf numFmtId="0" fontId="79" fillId="34" borderId="5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77" fillId="2" borderId="41" xfId="0" applyFont="1" applyFill="1" applyBorder="1" applyAlignment="1" applyProtection="1">
      <alignment horizontal="center"/>
      <protection locked="0"/>
    </xf>
    <xf numFmtId="0" fontId="77" fillId="0" borderId="43" xfId="0" applyFont="1" applyBorder="1" applyAlignment="1" applyProtection="1">
      <alignment horizontal="center"/>
      <protection locked="0"/>
    </xf>
    <xf numFmtId="0" fontId="77" fillId="2" borderId="43" xfId="0" applyFont="1" applyFill="1" applyBorder="1" applyAlignment="1" applyProtection="1">
      <alignment horizontal="center"/>
      <protection locked="0"/>
    </xf>
    <xf numFmtId="0" fontId="77" fillId="0" borderId="29" xfId="0" applyFont="1" applyBorder="1" applyAlignment="1" applyProtection="1">
      <alignment horizontal="center"/>
      <protection locked="0"/>
    </xf>
    <xf numFmtId="0" fontId="56" fillId="34" borderId="51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43" fontId="9" fillId="35" borderId="52" xfId="54" applyNumberFormat="1" applyFont="1" applyFill="1" applyBorder="1" applyAlignment="1" applyProtection="1">
      <alignment horizontal="right" vertical="center"/>
      <protection/>
    </xf>
    <xf numFmtId="43" fontId="9" fillId="35" borderId="53" xfId="54" applyNumberFormat="1" applyFont="1" applyFill="1" applyBorder="1" applyAlignment="1" applyProtection="1">
      <alignment horizontal="right" vertical="center"/>
      <protection/>
    </xf>
    <xf numFmtId="43" fontId="9" fillId="2" borderId="54" xfId="54" applyNumberFormat="1" applyFont="1" applyFill="1" applyBorder="1" applyAlignment="1" applyProtection="1">
      <alignment horizontal="right" vertical="center"/>
      <protection/>
    </xf>
    <xf numFmtId="0" fontId="23" fillId="35" borderId="55" xfId="0" applyFont="1" applyFill="1" applyBorder="1" applyAlignment="1">
      <alignment horizontal="center"/>
    </xf>
    <xf numFmtId="0" fontId="74" fillId="37" borderId="0" xfId="0" applyFont="1" applyFill="1" applyAlignment="1">
      <alignment/>
    </xf>
    <xf numFmtId="0" fontId="0" fillId="36" borderId="0" xfId="0" applyFill="1" applyAlignment="1">
      <alignment/>
    </xf>
    <xf numFmtId="0" fontId="80" fillId="36" borderId="0" xfId="0" applyFont="1" applyFill="1" applyAlignment="1">
      <alignment/>
    </xf>
    <xf numFmtId="0" fontId="56" fillId="38" borderId="0" xfId="0" applyFont="1" applyFill="1" applyAlignment="1">
      <alignment/>
    </xf>
    <xf numFmtId="0" fontId="74" fillId="38" borderId="0" xfId="0" applyFont="1" applyFill="1" applyAlignment="1">
      <alignment/>
    </xf>
    <xf numFmtId="0" fontId="74" fillId="39" borderId="0" xfId="0" applyFont="1" applyFill="1" applyAlignment="1">
      <alignment/>
    </xf>
    <xf numFmtId="0" fontId="56" fillId="37" borderId="0" xfId="0" applyFont="1" applyFill="1" applyAlignment="1">
      <alignment/>
    </xf>
    <xf numFmtId="0" fontId="56" fillId="39" borderId="0" xfId="0" applyFont="1" applyFill="1" applyAlignment="1">
      <alignment/>
    </xf>
    <xf numFmtId="0" fontId="0" fillId="0" borderId="0" xfId="0" applyAlignment="1">
      <alignment/>
    </xf>
    <xf numFmtId="44" fontId="80" fillId="36" borderId="0" xfId="0" applyNumberFormat="1" applyFont="1" applyFill="1" applyAlignment="1">
      <alignment/>
    </xf>
    <xf numFmtId="0" fontId="0" fillId="36" borderId="0" xfId="0" applyFill="1" applyAlignment="1" quotePrefix="1">
      <alignment/>
    </xf>
    <xf numFmtId="0" fontId="81" fillId="36" borderId="0" xfId="0" applyFont="1" applyFill="1" applyAlignment="1">
      <alignment/>
    </xf>
    <xf numFmtId="0" fontId="82" fillId="34" borderId="56" xfId="0" applyFont="1" applyFill="1" applyBorder="1" applyAlignment="1">
      <alignment horizontal="center"/>
    </xf>
    <xf numFmtId="0" fontId="73" fillId="36" borderId="0" xfId="0" applyFont="1" applyFill="1" applyAlignment="1">
      <alignment/>
    </xf>
    <xf numFmtId="0" fontId="73" fillId="36" borderId="0" xfId="0" applyFont="1" applyFill="1" applyAlignment="1">
      <alignment/>
    </xf>
    <xf numFmtId="166" fontId="80" fillId="33" borderId="0" xfId="0" applyNumberFormat="1" applyFont="1" applyFill="1" applyBorder="1" applyAlignment="1">
      <alignment horizontal="center"/>
    </xf>
    <xf numFmtId="44" fontId="83" fillId="33" borderId="0" xfId="0" applyNumberFormat="1" applyFont="1" applyFill="1" applyAlignment="1">
      <alignment vertical="center"/>
    </xf>
    <xf numFmtId="44" fontId="83" fillId="33" borderId="0" xfId="0" applyNumberFormat="1" applyFont="1" applyFill="1" applyAlignment="1">
      <alignment horizontal="center" vertical="center"/>
    </xf>
    <xf numFmtId="0" fontId="76" fillId="13" borderId="57" xfId="0" applyFont="1" applyFill="1" applyBorder="1" applyAlignment="1" applyProtection="1">
      <alignment horizontal="center"/>
      <protection locked="0"/>
    </xf>
    <xf numFmtId="0" fontId="76" fillId="13" borderId="58" xfId="0" applyFont="1" applyFill="1" applyBorder="1" applyAlignment="1" applyProtection="1">
      <alignment horizontal="center"/>
      <protection locked="0"/>
    </xf>
    <xf numFmtId="0" fontId="76" fillId="13" borderId="59" xfId="0" applyFont="1" applyFill="1" applyBorder="1" applyAlignment="1" applyProtection="1">
      <alignment horizontal="center"/>
      <protection locked="0"/>
    </xf>
    <xf numFmtId="0" fontId="76" fillId="13" borderId="60" xfId="0" applyFont="1" applyFill="1" applyBorder="1" applyAlignment="1" applyProtection="1">
      <alignment horizontal="center"/>
      <protection locked="0"/>
    </xf>
    <xf numFmtId="0" fontId="76" fillId="13" borderId="61" xfId="0" applyFont="1" applyFill="1" applyBorder="1" applyAlignment="1" applyProtection="1">
      <alignment horizontal="center"/>
      <protection locked="0"/>
    </xf>
    <xf numFmtId="0" fontId="76" fillId="13" borderId="62" xfId="0" applyFont="1" applyFill="1" applyBorder="1" applyAlignment="1" applyProtection="1">
      <alignment horizontal="center"/>
      <protection locked="0"/>
    </xf>
    <xf numFmtId="0" fontId="23" fillId="35" borderId="59" xfId="0" applyFont="1" applyFill="1" applyBorder="1" applyAlignment="1">
      <alignment horizontal="center"/>
    </xf>
    <xf numFmtId="0" fontId="23" fillId="35" borderId="62" xfId="0" applyFont="1" applyFill="1" applyBorder="1" applyAlignment="1">
      <alignment horizontal="center"/>
    </xf>
    <xf numFmtId="14" fontId="27" fillId="33" borderId="63" xfId="54" applyNumberFormat="1" applyFont="1" applyFill="1" applyBorder="1" applyAlignment="1" applyProtection="1">
      <alignment horizontal="left" vertical="center"/>
      <protection/>
    </xf>
    <xf numFmtId="14" fontId="27" fillId="33" borderId="64" xfId="54" applyNumberFormat="1" applyFont="1" applyFill="1" applyBorder="1" applyAlignment="1" applyProtection="1">
      <alignment horizontal="left" vertical="center"/>
      <protection/>
    </xf>
    <xf numFmtId="0" fontId="0" fillId="36" borderId="0" xfId="0" applyFill="1" applyAlignment="1" quotePrefix="1">
      <alignment horizontal="left" vertical="top" wrapText="1"/>
    </xf>
    <xf numFmtId="0" fontId="79" fillId="37" borderId="0" xfId="0" applyFont="1" applyFill="1" applyAlignment="1">
      <alignment horizontal="center"/>
    </xf>
    <xf numFmtId="0" fontId="79" fillId="39" borderId="0" xfId="0" applyFont="1" applyFill="1" applyAlignment="1">
      <alignment horizontal="center"/>
    </xf>
    <xf numFmtId="0" fontId="79" fillId="38" borderId="0" xfId="0" applyFont="1" applyFill="1" applyAlignment="1">
      <alignment horizontal="center"/>
    </xf>
    <xf numFmtId="0" fontId="73" fillId="36" borderId="0" xfId="0" applyFont="1" applyFill="1" applyAlignment="1">
      <alignment horizontal="center" vertical="center" wrapText="1"/>
    </xf>
    <xf numFmtId="0" fontId="84" fillId="36" borderId="0" xfId="45" applyFont="1" applyFill="1" applyAlignment="1" applyProtection="1">
      <alignment/>
      <protection/>
    </xf>
    <xf numFmtId="0" fontId="84" fillId="36" borderId="0" xfId="45" applyFont="1" applyFill="1" applyAlignment="1" applyProtection="1">
      <alignment horizontal="left"/>
      <protection/>
    </xf>
    <xf numFmtId="166" fontId="25" fillId="33" borderId="64" xfId="54" applyNumberFormat="1" applyFont="1" applyFill="1" applyBorder="1" applyAlignment="1" applyProtection="1">
      <alignment horizontal="right" vertical="center"/>
      <protection/>
    </xf>
    <xf numFmtId="166" fontId="25" fillId="33" borderId="65" xfId="54" applyNumberFormat="1" applyFont="1" applyFill="1" applyBorder="1" applyAlignment="1" applyProtection="1">
      <alignment horizontal="right" vertical="center"/>
      <protection/>
    </xf>
    <xf numFmtId="0" fontId="85" fillId="34" borderId="66" xfId="54" applyNumberFormat="1" applyFont="1" applyFill="1" applyBorder="1" applyAlignment="1" applyProtection="1">
      <alignment horizontal="center" vertical="center" wrapText="1"/>
      <protection/>
    </xf>
    <xf numFmtId="0" fontId="85" fillId="34" borderId="67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1" fillId="33" borderId="0" xfId="0" applyFont="1" applyFill="1" applyAlignment="1">
      <alignment horizontal="center"/>
    </xf>
    <xf numFmtId="0" fontId="79" fillId="34" borderId="68" xfId="0" applyFont="1" applyFill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63" xfId="0" applyFont="1" applyFill="1" applyBorder="1" applyAlignment="1">
      <alignment horizontal="center" vertical="center"/>
    </xf>
    <xf numFmtId="0" fontId="79" fillId="34" borderId="64" xfId="0" applyFont="1" applyFill="1" applyBorder="1" applyAlignment="1">
      <alignment horizontal="center" vertical="center"/>
    </xf>
    <xf numFmtId="166" fontId="78" fillId="34" borderId="64" xfId="0" applyNumberFormat="1" applyFont="1" applyFill="1" applyBorder="1" applyAlignment="1">
      <alignment horizontal="right" vertical="center"/>
    </xf>
    <xf numFmtId="0" fontId="78" fillId="34" borderId="64" xfId="0" applyFont="1" applyFill="1" applyBorder="1" applyAlignment="1">
      <alignment horizontal="right" vertical="center"/>
    </xf>
    <xf numFmtId="0" fontId="78" fillId="34" borderId="65" xfId="0" applyFont="1" applyFill="1" applyBorder="1" applyAlignment="1">
      <alignment horizontal="right" vertical="center"/>
    </xf>
    <xf numFmtId="0" fontId="73" fillId="33" borderId="0" xfId="0" applyFont="1" applyFill="1" applyBorder="1" applyAlignment="1" applyProtection="1">
      <alignment horizontal="left"/>
      <protection locked="0"/>
    </xf>
    <xf numFmtId="0" fontId="86" fillId="33" borderId="0" xfId="0" applyFont="1" applyFill="1" applyBorder="1" applyAlignment="1" applyProtection="1">
      <alignment horizontal="left"/>
      <protection locked="0"/>
    </xf>
    <xf numFmtId="0" fontId="7" fillId="33" borderId="0" xfId="54" applyNumberFormat="1" applyFont="1" applyFill="1" applyBorder="1" applyAlignment="1" applyProtection="1">
      <alignment horizontal="left"/>
      <protection/>
    </xf>
    <xf numFmtId="0" fontId="86" fillId="33" borderId="0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>
      <alignment horizontal="center"/>
    </xf>
    <xf numFmtId="0" fontId="78" fillId="34" borderId="70" xfId="0" applyFont="1" applyFill="1" applyBorder="1" applyAlignment="1">
      <alignment vertical="center"/>
    </xf>
    <xf numFmtId="0" fontId="78" fillId="34" borderId="71" xfId="0" applyFont="1" applyFill="1" applyBorder="1" applyAlignment="1">
      <alignment vertical="center"/>
    </xf>
    <xf numFmtId="0" fontId="78" fillId="34" borderId="15" xfId="0" applyFont="1" applyFill="1" applyBorder="1" applyAlignment="1">
      <alignment horizontal="center" vertical="center"/>
    </xf>
    <xf numFmtId="0" fontId="78" fillId="34" borderId="13" xfId="0" applyFont="1" applyFill="1" applyBorder="1" applyAlignment="1">
      <alignment horizontal="center" vertical="center"/>
    </xf>
    <xf numFmtId="0" fontId="53" fillId="34" borderId="72" xfId="0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34" borderId="74" xfId="0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/>
    </xf>
    <xf numFmtId="0" fontId="79" fillId="34" borderId="50" xfId="0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4" borderId="68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76" xfId="0" applyFont="1" applyFill="1" applyBorder="1" applyAlignment="1">
      <alignment horizontal="center" vertical="center"/>
    </xf>
    <xf numFmtId="0" fontId="23" fillId="35" borderId="77" xfId="0" applyFont="1" applyFill="1" applyBorder="1" applyAlignment="1">
      <alignment horizontal="center"/>
    </xf>
    <xf numFmtId="0" fontId="23" fillId="35" borderId="78" xfId="0" applyFont="1" applyFill="1" applyBorder="1" applyAlignment="1">
      <alignment horizontal="center"/>
    </xf>
    <xf numFmtId="0" fontId="77" fillId="2" borderId="79" xfId="0" applyNumberFormat="1" applyFont="1" applyFill="1" applyBorder="1" applyAlignment="1" applyProtection="1">
      <alignment horizontal="center"/>
      <protection locked="0"/>
    </xf>
    <xf numFmtId="0" fontId="77" fillId="0" borderId="80" xfId="0" applyNumberFormat="1" applyFont="1" applyBorder="1" applyAlignment="1" applyProtection="1">
      <alignment horizontal="center"/>
      <protection locked="0"/>
    </xf>
    <xf numFmtId="0" fontId="77" fillId="2" borderId="80" xfId="0" applyNumberFormat="1" applyFont="1" applyFill="1" applyBorder="1" applyAlignment="1" applyProtection="1">
      <alignment horizontal="center"/>
      <protection locked="0"/>
    </xf>
    <xf numFmtId="0" fontId="77" fillId="0" borderId="81" xfId="0" applyNumberFormat="1" applyFont="1" applyBorder="1" applyAlignment="1" applyProtection="1">
      <alignment horizontal="center"/>
      <protection locked="0"/>
    </xf>
    <xf numFmtId="0" fontId="76" fillId="13" borderId="82" xfId="0" applyFont="1" applyFill="1" applyBorder="1" applyAlignment="1" applyProtection="1">
      <alignment horizontal="center"/>
      <protection locked="0"/>
    </xf>
    <xf numFmtId="0" fontId="76" fillId="13" borderId="83" xfId="0" applyFont="1" applyFill="1" applyBorder="1" applyAlignment="1" applyProtection="1">
      <alignment horizontal="center"/>
      <protection locked="0"/>
    </xf>
    <xf numFmtId="0" fontId="76" fillId="13" borderId="55" xfId="0" applyFont="1" applyFill="1" applyBorder="1" applyAlignment="1" applyProtection="1">
      <alignment horizontal="center"/>
      <protection locked="0"/>
    </xf>
    <xf numFmtId="0" fontId="23" fillId="35" borderId="82" xfId="0" applyFont="1" applyFill="1" applyBorder="1" applyAlignment="1">
      <alignment horizontal="center"/>
    </xf>
    <xf numFmtId="0" fontId="23" fillId="35" borderId="33" xfId="0" applyFont="1" applyFill="1" applyBorder="1" applyAlignment="1">
      <alignment horizontal="center"/>
    </xf>
    <xf numFmtId="0" fontId="23" fillId="35" borderId="57" xfId="0" applyFont="1" applyFill="1" applyBorder="1" applyAlignment="1">
      <alignment horizontal="center"/>
    </xf>
    <xf numFmtId="0" fontId="23" fillId="35" borderId="84" xfId="0" applyFont="1" applyFill="1" applyBorder="1" applyAlignment="1">
      <alignment horizontal="center"/>
    </xf>
    <xf numFmtId="14" fontId="56" fillId="34" borderId="63" xfId="0" applyNumberFormat="1" applyFont="1" applyFill="1" applyBorder="1" applyAlignment="1">
      <alignment horizontal="center"/>
    </xf>
    <xf numFmtId="14" fontId="56" fillId="34" borderId="64" xfId="0" applyNumberFormat="1" applyFont="1" applyFill="1" applyBorder="1" applyAlignment="1">
      <alignment horizontal="center"/>
    </xf>
    <xf numFmtId="14" fontId="56" fillId="34" borderId="65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REGISTRATIO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12</xdr:col>
      <xdr:colOff>228600</xdr:colOff>
      <xdr:row>8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9153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0</xdr:row>
      <xdr:rowOff>123825</xdr:rowOff>
    </xdr:from>
    <xdr:to>
      <xdr:col>14</xdr:col>
      <xdr:colOff>695325</xdr:colOff>
      <xdr:row>9</xdr:row>
      <xdr:rowOff>19050</xdr:rowOff>
    </xdr:to>
    <xdr:pic>
      <xdr:nvPicPr>
        <xdr:cNvPr id="2" name="4 Imagen" descr="IJF_logo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123825"/>
          <a:ext cx="16192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11</xdr:row>
      <xdr:rowOff>142875</xdr:rowOff>
    </xdr:from>
    <xdr:to>
      <xdr:col>6</xdr:col>
      <xdr:colOff>19050</xdr:colOff>
      <xdr:row>19</xdr:row>
      <xdr:rowOff>19050</xdr:rowOff>
    </xdr:to>
    <xdr:sp>
      <xdr:nvSpPr>
        <xdr:cNvPr id="3" name="5 Rectángulo redondeado"/>
        <xdr:cNvSpPr>
          <a:spLocks/>
        </xdr:cNvSpPr>
      </xdr:nvSpPr>
      <xdr:spPr>
        <a:xfrm>
          <a:off x="1238250" y="2352675"/>
          <a:ext cx="3352800" cy="16478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21</xdr:row>
      <xdr:rowOff>104775</xdr:rowOff>
    </xdr:from>
    <xdr:to>
      <xdr:col>6</xdr:col>
      <xdr:colOff>180975</xdr:colOff>
      <xdr:row>31</xdr:row>
      <xdr:rowOff>85725</xdr:rowOff>
    </xdr:to>
    <xdr:sp>
      <xdr:nvSpPr>
        <xdr:cNvPr id="4" name="6 Rectángulo redondeado"/>
        <xdr:cNvSpPr>
          <a:spLocks/>
        </xdr:cNvSpPr>
      </xdr:nvSpPr>
      <xdr:spPr>
        <a:xfrm>
          <a:off x="1266825" y="4572000"/>
          <a:ext cx="3486150" cy="2200275"/>
        </a:xfrm>
        <a:prstGeom prst="roundRect">
          <a:avLst/>
        </a:prstGeom>
        <a:noFill/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34</xdr:row>
      <xdr:rowOff>104775</xdr:rowOff>
    </xdr:from>
    <xdr:to>
      <xdr:col>6</xdr:col>
      <xdr:colOff>142875</xdr:colOff>
      <xdr:row>44</xdr:row>
      <xdr:rowOff>114300</xdr:rowOff>
    </xdr:to>
    <xdr:sp>
      <xdr:nvSpPr>
        <xdr:cNvPr id="5" name="7 Rectángulo redondeado"/>
        <xdr:cNvSpPr>
          <a:spLocks/>
        </xdr:cNvSpPr>
      </xdr:nvSpPr>
      <xdr:spPr>
        <a:xfrm>
          <a:off x="1266825" y="7439025"/>
          <a:ext cx="3448050" cy="1990725"/>
        </a:xfrm>
        <a:prstGeom prst="roundRect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685800</xdr:colOff>
      <xdr:row>19</xdr:row>
      <xdr:rowOff>95250</xdr:rowOff>
    </xdr:from>
    <xdr:to>
      <xdr:col>17</xdr:col>
      <xdr:colOff>114300</xdr:colOff>
      <xdr:row>24</xdr:row>
      <xdr:rowOff>123825</xdr:rowOff>
    </xdr:to>
    <xdr:sp>
      <xdr:nvSpPr>
        <xdr:cNvPr id="6" name="9 Rectángulo redondeado"/>
        <xdr:cNvSpPr>
          <a:spLocks/>
        </xdr:cNvSpPr>
      </xdr:nvSpPr>
      <xdr:spPr>
        <a:xfrm>
          <a:off x="9858375" y="4076700"/>
          <a:ext cx="3238500" cy="14001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34</xdr:row>
      <xdr:rowOff>76200</xdr:rowOff>
    </xdr:from>
    <xdr:to>
      <xdr:col>17</xdr:col>
      <xdr:colOff>228600</xdr:colOff>
      <xdr:row>36</xdr:row>
      <xdr:rowOff>123825</xdr:rowOff>
    </xdr:to>
    <xdr:sp>
      <xdr:nvSpPr>
        <xdr:cNvPr id="7" name="11 Rectángulo redondeado">
          <a:hlinkClick r:id="rId3"/>
        </xdr:cNvPr>
        <xdr:cNvSpPr>
          <a:spLocks/>
        </xdr:cNvSpPr>
      </xdr:nvSpPr>
      <xdr:spPr>
        <a:xfrm>
          <a:off x="9972675" y="7410450"/>
          <a:ext cx="3238500" cy="4667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REGISTRATION</a:t>
          </a:r>
        </a:p>
      </xdr:txBody>
    </xdr:sp>
    <xdr:clientData/>
  </xdr:twoCellAnchor>
  <xdr:twoCellAnchor>
    <xdr:from>
      <xdr:col>13</xdr:col>
      <xdr:colOff>28575</xdr:colOff>
      <xdr:row>27</xdr:row>
      <xdr:rowOff>47625</xdr:rowOff>
    </xdr:from>
    <xdr:to>
      <xdr:col>17</xdr:col>
      <xdr:colOff>219075</xdr:colOff>
      <xdr:row>33</xdr:row>
      <xdr:rowOff>238125</xdr:rowOff>
    </xdr:to>
    <xdr:sp>
      <xdr:nvSpPr>
        <xdr:cNvPr id="8" name="1 Rectángulo redondeado"/>
        <xdr:cNvSpPr>
          <a:spLocks/>
        </xdr:cNvSpPr>
      </xdr:nvSpPr>
      <xdr:spPr>
        <a:xfrm>
          <a:off x="9963150" y="5972175"/>
          <a:ext cx="3238500" cy="13335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IJF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FEES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Competitor Fee  150 €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Coach Fee 50€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Registration After 25 August + 50€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19050</xdr:colOff>
      <xdr:row>8</xdr:row>
      <xdr:rowOff>76200</xdr:rowOff>
    </xdr:to>
    <xdr:sp>
      <xdr:nvSpPr>
        <xdr:cNvPr id="1" name="17 Rectángulo"/>
        <xdr:cNvSpPr>
          <a:spLocks/>
        </xdr:cNvSpPr>
      </xdr:nvSpPr>
      <xdr:spPr>
        <a:xfrm>
          <a:off x="0" y="0"/>
          <a:ext cx="20583525" cy="1600200"/>
        </a:xfrm>
        <a:prstGeom prst="rect">
          <a:avLst/>
        </a:prstGeom>
        <a:gradFill rotWithShape="1">
          <a:gsLst>
            <a:gs pos="0">
              <a:srgbClr val="D9D9D9"/>
            </a:gs>
            <a:gs pos="100000">
              <a:srgbClr val="646464"/>
            </a:gs>
          </a:gsLst>
          <a:lin ang="540000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19050</xdr:rowOff>
    </xdr:from>
    <xdr:ext cx="2638425" cy="438150"/>
    <xdr:sp>
      <xdr:nvSpPr>
        <xdr:cNvPr id="2" name="1 Rectángulo"/>
        <xdr:cNvSpPr>
          <a:spLocks/>
        </xdr:cNvSpPr>
      </xdr:nvSpPr>
      <xdr:spPr>
        <a:xfrm>
          <a:off x="85725" y="19050"/>
          <a:ext cx="2638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Hotel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Reservation Form</a:t>
          </a:r>
        </a:p>
      </xdr:txBody>
    </xdr:sp>
    <xdr:clientData/>
  </xdr:oneCellAnchor>
  <xdr:twoCellAnchor editAs="oneCell">
    <xdr:from>
      <xdr:col>4</xdr:col>
      <xdr:colOff>457200</xdr:colOff>
      <xdr:row>0</xdr:row>
      <xdr:rowOff>0</xdr:rowOff>
    </xdr:from>
    <xdr:to>
      <xdr:col>15</xdr:col>
      <xdr:colOff>1181100</xdr:colOff>
      <xdr:row>8</xdr:row>
      <xdr:rowOff>95250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913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523875</xdr:colOff>
      <xdr:row>14</xdr:row>
      <xdr:rowOff>209550</xdr:rowOff>
    </xdr:from>
    <xdr:ext cx="3514725" cy="533400"/>
    <xdr:sp>
      <xdr:nvSpPr>
        <xdr:cNvPr id="4" name="2 Rectángulo"/>
        <xdr:cNvSpPr>
          <a:spLocks/>
        </xdr:cNvSpPr>
      </xdr:nvSpPr>
      <xdr:spPr>
        <a:xfrm>
          <a:off x="6924675" y="3219450"/>
          <a:ext cx="3514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TRAVEL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INFORMATION</a:t>
          </a:r>
        </a:p>
      </xdr:txBody>
    </xdr:sp>
    <xdr:clientData/>
  </xdr:oneCellAnchor>
  <xdr:oneCellAnchor>
    <xdr:from>
      <xdr:col>15</xdr:col>
      <xdr:colOff>1466850</xdr:colOff>
      <xdr:row>15</xdr:row>
      <xdr:rowOff>0</xdr:rowOff>
    </xdr:from>
    <xdr:ext cx="3248025" cy="533400"/>
    <xdr:sp>
      <xdr:nvSpPr>
        <xdr:cNvPr id="5" name="5 Rectángulo"/>
        <xdr:cNvSpPr>
          <a:spLocks/>
        </xdr:cNvSpPr>
      </xdr:nvSpPr>
      <xdr:spPr>
        <a:xfrm>
          <a:off x="13220700" y="3314700"/>
          <a:ext cx="3248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HOTEL RESERVATION</a:t>
          </a:r>
        </a:p>
      </xdr:txBody>
    </xdr:sp>
    <xdr:clientData/>
  </xdr:oneCellAnchor>
  <xdr:twoCellAnchor>
    <xdr:from>
      <xdr:col>15</xdr:col>
      <xdr:colOff>1762125</xdr:colOff>
      <xdr:row>10</xdr:row>
      <xdr:rowOff>0</xdr:rowOff>
    </xdr:from>
    <xdr:to>
      <xdr:col>21</xdr:col>
      <xdr:colOff>285750</xdr:colOff>
      <xdr:row>13</xdr:row>
      <xdr:rowOff>114300</xdr:rowOff>
    </xdr:to>
    <xdr:sp>
      <xdr:nvSpPr>
        <xdr:cNvPr id="6" name="16 Rectángulo redondeado"/>
        <xdr:cNvSpPr>
          <a:spLocks/>
        </xdr:cNvSpPr>
      </xdr:nvSpPr>
      <xdr:spPr>
        <a:xfrm>
          <a:off x="13515975" y="2114550"/>
          <a:ext cx="4752975" cy="7524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171450</xdr:rowOff>
    </xdr:from>
    <xdr:to>
      <xdr:col>7</xdr:col>
      <xdr:colOff>0</xdr:colOff>
      <xdr:row>12</xdr:row>
      <xdr:rowOff>0</xdr:rowOff>
    </xdr:to>
    <xdr:sp>
      <xdr:nvSpPr>
        <xdr:cNvPr id="7" name="12 Rectángulo redondeado"/>
        <xdr:cNvSpPr>
          <a:spLocks/>
        </xdr:cNvSpPr>
      </xdr:nvSpPr>
      <xdr:spPr>
        <a:xfrm>
          <a:off x="114300" y="2286000"/>
          <a:ext cx="5524500" cy="2762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ddd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8" name="14 Rectángulo redondeado"/>
        <xdr:cNvSpPr>
          <a:spLocks/>
        </xdr:cNvSpPr>
      </xdr:nvSpPr>
      <xdr:spPr>
        <a:xfrm>
          <a:off x="114300" y="2752725"/>
          <a:ext cx="5524500" cy="2571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0</xdr:rowOff>
    </xdr:from>
    <xdr:to>
      <xdr:col>3</xdr:col>
      <xdr:colOff>1400175</xdr:colOff>
      <xdr:row>8</xdr:row>
      <xdr:rowOff>38100</xdr:rowOff>
    </xdr:to>
    <xdr:sp>
      <xdr:nvSpPr>
        <xdr:cNvPr id="9" name="19 Rectángulo redondeado"/>
        <xdr:cNvSpPr>
          <a:spLocks/>
        </xdr:cNvSpPr>
      </xdr:nvSpPr>
      <xdr:spPr>
        <a:xfrm>
          <a:off x="85725" y="381000"/>
          <a:ext cx="3209925" cy="11811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114300</xdr:rowOff>
    </xdr:from>
    <xdr:to>
      <xdr:col>3</xdr:col>
      <xdr:colOff>590550</xdr:colOff>
      <xdr:row>7</xdr:row>
      <xdr:rowOff>76200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266700" y="495300"/>
          <a:ext cx="22193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 before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 august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Royal  Spanish Judo Federation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veterans14@rfejudo.com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+34 911 157 998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Ph.: +34 685 830 542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19050</xdr:colOff>
      <xdr:row>59</xdr:row>
      <xdr:rowOff>38100</xdr:rowOff>
    </xdr:to>
    <xdr:sp>
      <xdr:nvSpPr>
        <xdr:cNvPr id="11" name="22 Rectángulo redondeado"/>
        <xdr:cNvSpPr>
          <a:spLocks/>
        </xdr:cNvSpPr>
      </xdr:nvSpPr>
      <xdr:spPr>
        <a:xfrm>
          <a:off x="114300" y="11115675"/>
          <a:ext cx="3248025" cy="11239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666750</xdr:colOff>
      <xdr:row>58</xdr:row>
      <xdr:rowOff>114300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257175" y="11258550"/>
          <a:ext cx="23050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Royal Spanish Judo Federation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Bank Account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IBAN: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ES54 2100 6322 12 0200045632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SWIFT CODE /BIC CODE: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CAIXESBBXXX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13</xdr:col>
      <xdr:colOff>0</xdr:colOff>
      <xdr:row>12</xdr:row>
      <xdr:rowOff>19050</xdr:rowOff>
    </xdr:to>
    <xdr:sp>
      <xdr:nvSpPr>
        <xdr:cNvPr id="13" name="18 Rectángulo redondeado"/>
        <xdr:cNvSpPr>
          <a:spLocks/>
        </xdr:cNvSpPr>
      </xdr:nvSpPr>
      <xdr:spPr>
        <a:xfrm>
          <a:off x="6400800" y="2305050"/>
          <a:ext cx="3619500" cy="2762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4" name="21 Rectángulo redondeado"/>
        <xdr:cNvSpPr>
          <a:spLocks/>
        </xdr:cNvSpPr>
      </xdr:nvSpPr>
      <xdr:spPr>
        <a:xfrm>
          <a:off x="6400800" y="2752725"/>
          <a:ext cx="3619500" cy="2571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304800</xdr:colOff>
      <xdr:row>7</xdr:row>
      <xdr:rowOff>161925</xdr:rowOff>
    </xdr:from>
    <xdr:ext cx="6924675" cy="523875"/>
    <xdr:sp>
      <xdr:nvSpPr>
        <xdr:cNvPr id="15" name="24 Rectángulo"/>
        <xdr:cNvSpPr>
          <a:spLocks/>
        </xdr:cNvSpPr>
      </xdr:nvSpPr>
      <xdr:spPr>
        <a:xfrm>
          <a:off x="5181600" y="1495425"/>
          <a:ext cx="6924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 IJF WORLD VETERANS JUDO CHAMPIONSHIPS </a:t>
          </a:r>
        </a:p>
      </xdr:txBody>
    </xdr:sp>
    <xdr:clientData/>
  </xdr:oneCellAnchor>
  <xdr:oneCellAnchor>
    <xdr:from>
      <xdr:col>9</xdr:col>
      <xdr:colOff>457200</xdr:colOff>
      <xdr:row>9</xdr:row>
      <xdr:rowOff>19050</xdr:rowOff>
    </xdr:from>
    <xdr:ext cx="2952750" cy="409575"/>
    <xdr:sp>
      <xdr:nvSpPr>
        <xdr:cNvPr id="16" name="25 Rectángulo"/>
        <xdr:cNvSpPr>
          <a:spLocks/>
        </xdr:cNvSpPr>
      </xdr:nvSpPr>
      <xdr:spPr>
        <a:xfrm>
          <a:off x="7381875" y="1838325"/>
          <a:ext cx="2952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MALAGA SEPTEMBER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2014</a:t>
          </a:r>
        </a:p>
      </xdr:txBody>
    </xdr:sp>
    <xdr:clientData/>
  </xdr:oneCellAnchor>
  <xdr:twoCellAnchor editAs="oneCell">
    <xdr:from>
      <xdr:col>15</xdr:col>
      <xdr:colOff>1552575</xdr:colOff>
      <xdr:row>0</xdr:row>
      <xdr:rowOff>123825</xdr:rowOff>
    </xdr:from>
    <xdr:to>
      <xdr:col>17</xdr:col>
      <xdr:colOff>485775</xdr:colOff>
      <xdr:row>8</xdr:row>
      <xdr:rowOff>200025</xdr:rowOff>
    </xdr:to>
    <xdr:pic>
      <xdr:nvPicPr>
        <xdr:cNvPr id="17" name="26 Imagen" descr="IJF_logo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06425" y="123825"/>
          <a:ext cx="16478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jfveterans.com/The-6th-IJF-World-Veterans-Championships--in-MALAGA-Spain/141.html" TargetMode="External" /><Relationship Id="rId2" Type="http://schemas.openxmlformats.org/officeDocument/2006/relationships/hyperlink" Target="http://www.rfejudo.com/" TargetMode="External" /><Relationship Id="rId3" Type="http://schemas.openxmlformats.org/officeDocument/2006/relationships/hyperlink" Target="http://www.rfejudo.com/" TargetMode="External" /><Relationship Id="rId4" Type="http://schemas.openxmlformats.org/officeDocument/2006/relationships/hyperlink" Target="http://www.melia.com/es/hoteles/espana/torremolinos/melia-costa-del-sol/index.html?gclid=CPzftv7G2L0CFZShtAodvzUAgw" TargetMode="External" /><Relationship Id="rId5" Type="http://schemas.openxmlformats.org/officeDocument/2006/relationships/hyperlink" Target="https://www.facebook.com/IJFVeterans?ref=h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1:R44"/>
  <sheetViews>
    <sheetView tabSelected="1" zoomScale="90" zoomScaleNormal="90" zoomScalePageLayoutView="0" workbookViewId="0" topLeftCell="A1">
      <pane ySplit="10" topLeftCell="A11" activePane="bottomLeft" state="frozen"/>
      <selection pane="topLeft" activeCell="C30" sqref="C30"/>
      <selection pane="bottomLeft" activeCell="E13" sqref="E13"/>
    </sheetView>
  </sheetViews>
  <sheetFormatPr defaultColWidth="11.421875" defaultRowHeight="15"/>
  <cols>
    <col min="1" max="7" width="11.421875" style="105" customWidth="1"/>
    <col min="8" max="8" width="11.8515625" style="105" bestFit="1" customWidth="1"/>
    <col min="9" max="16384" width="11.421875" style="10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spans="2:18" ht="24" customHeight="1">
      <c r="B11" s="133" t="s">
        <v>318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N11" s="118" t="s">
        <v>326</v>
      </c>
      <c r="O11" s="118"/>
      <c r="P11" s="118"/>
      <c r="Q11" s="118"/>
      <c r="R11" s="118"/>
    </row>
    <row r="12" spans="8:18" ht="21.75" customHeight="1">
      <c r="H12" s="115" t="s">
        <v>322</v>
      </c>
      <c r="N12" s="136" t="s">
        <v>327</v>
      </c>
      <c r="O12" s="136"/>
      <c r="P12" s="136"/>
      <c r="Q12" s="136"/>
      <c r="R12" s="136"/>
    </row>
    <row r="13" spans="8:18" ht="18.75" customHeight="1">
      <c r="H13" s="115" t="s">
        <v>321</v>
      </c>
      <c r="I13" s="115"/>
      <c r="J13" s="115"/>
      <c r="N13" s="136"/>
      <c r="O13" s="136"/>
      <c r="P13" s="136"/>
      <c r="Q13" s="136"/>
      <c r="R13" s="136"/>
    </row>
    <row r="14" spans="3:18" ht="15.75" customHeight="1">
      <c r="C14" s="104" t="s">
        <v>310</v>
      </c>
      <c r="D14" s="104"/>
      <c r="E14" s="104"/>
      <c r="F14" s="110"/>
      <c r="H14" s="132" t="s">
        <v>338</v>
      </c>
      <c r="I14" s="132"/>
      <c r="J14" s="132"/>
      <c r="K14" s="132"/>
      <c r="L14" s="132"/>
      <c r="N14" s="136"/>
      <c r="O14" s="136"/>
      <c r="P14" s="136"/>
      <c r="Q14" s="136"/>
      <c r="R14" s="136"/>
    </row>
    <row r="15" spans="3:12" ht="15">
      <c r="C15" s="106"/>
      <c r="D15" s="106" t="s">
        <v>317</v>
      </c>
      <c r="E15" s="106"/>
      <c r="H15" s="132"/>
      <c r="I15" s="132"/>
      <c r="J15" s="132"/>
      <c r="K15" s="132"/>
      <c r="L15" s="132"/>
    </row>
    <row r="16" spans="3:8" ht="15">
      <c r="C16" s="106" t="s">
        <v>311</v>
      </c>
      <c r="D16" s="113">
        <v>121.2</v>
      </c>
      <c r="E16" s="106"/>
      <c r="H16" s="114" t="s">
        <v>335</v>
      </c>
    </row>
    <row r="17" spans="3:8" ht="15">
      <c r="C17" s="106" t="s">
        <v>312</v>
      </c>
      <c r="D17" s="113">
        <v>72.15</v>
      </c>
      <c r="E17" s="106"/>
      <c r="H17" s="114" t="s">
        <v>336</v>
      </c>
    </row>
    <row r="18" spans="3:5" ht="15">
      <c r="C18" s="106" t="s">
        <v>313</v>
      </c>
      <c r="D18" s="113">
        <v>63.94</v>
      </c>
      <c r="E18" s="106"/>
    </row>
    <row r="19" spans="3:14" ht="23.25">
      <c r="C19" s="106"/>
      <c r="D19" s="106"/>
      <c r="E19" s="106"/>
      <c r="N19" s="117" t="s">
        <v>325</v>
      </c>
    </row>
    <row r="20" spans="3:5" ht="15">
      <c r="C20" s="106"/>
      <c r="D20" s="106"/>
      <c r="E20" s="106"/>
    </row>
    <row r="21" spans="2:17" ht="23.25">
      <c r="B21" s="134" t="s">
        <v>319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N21" s="138" t="s">
        <v>324</v>
      </c>
      <c r="O21" s="138"/>
      <c r="P21" s="138"/>
      <c r="Q21" s="138"/>
    </row>
    <row r="22" spans="14:17" ht="23.25">
      <c r="N22" s="137" t="s">
        <v>323</v>
      </c>
      <c r="O22" s="137"/>
      <c r="P22" s="137"/>
      <c r="Q22" s="137"/>
    </row>
    <row r="23" spans="3:17" ht="23.25">
      <c r="C23" s="109" t="s">
        <v>314</v>
      </c>
      <c r="D23" s="109"/>
      <c r="E23" s="109"/>
      <c r="F23" s="111"/>
      <c r="H23" s="115" t="s">
        <v>322</v>
      </c>
      <c r="N23" s="138" t="s">
        <v>341</v>
      </c>
      <c r="O23" s="138"/>
      <c r="P23" s="138"/>
      <c r="Q23" s="138"/>
    </row>
    <row r="24" spans="3:17" ht="23.25">
      <c r="C24" s="106"/>
      <c r="D24" s="106"/>
      <c r="E24" s="106"/>
      <c r="H24" s="115" t="s">
        <v>321</v>
      </c>
      <c r="N24" s="137" t="s">
        <v>340</v>
      </c>
      <c r="O24" s="137"/>
      <c r="P24" s="137"/>
      <c r="Q24" s="137"/>
    </row>
    <row r="25" spans="3:12" ht="15" customHeight="1">
      <c r="C25" s="106" t="s">
        <v>311</v>
      </c>
      <c r="D25" s="113">
        <v>109.35</v>
      </c>
      <c r="E25" s="106"/>
      <c r="H25" s="132" t="s">
        <v>338</v>
      </c>
      <c r="I25" s="132"/>
      <c r="J25" s="132"/>
      <c r="K25" s="132"/>
      <c r="L25" s="132"/>
    </row>
    <row r="26" spans="3:12" ht="15">
      <c r="C26" s="106" t="s">
        <v>312</v>
      </c>
      <c r="D26" s="113">
        <v>70</v>
      </c>
      <c r="E26" s="106"/>
      <c r="H26" s="132"/>
      <c r="I26" s="132"/>
      <c r="J26" s="132"/>
      <c r="K26" s="132"/>
      <c r="L26" s="132"/>
    </row>
    <row r="27" spans="3:8" ht="15">
      <c r="C27" s="106"/>
      <c r="D27" s="106"/>
      <c r="E27" s="106"/>
      <c r="H27" s="114" t="s">
        <v>335</v>
      </c>
    </row>
    <row r="28" spans="3:8" ht="15">
      <c r="C28" s="109" t="s">
        <v>315</v>
      </c>
      <c r="D28" s="109"/>
      <c r="E28" s="109"/>
      <c r="F28" s="111"/>
      <c r="H28" s="114" t="s">
        <v>337</v>
      </c>
    </row>
    <row r="29" spans="3:5" ht="15">
      <c r="C29" s="106"/>
      <c r="D29" s="106"/>
      <c r="E29" s="106"/>
    </row>
    <row r="30" spans="3:5" ht="15">
      <c r="C30" s="106" t="s">
        <v>311</v>
      </c>
      <c r="D30" s="113">
        <v>109.35</v>
      </c>
      <c r="E30" s="106"/>
    </row>
    <row r="31" spans="3:5" ht="15">
      <c r="C31" s="106" t="s">
        <v>312</v>
      </c>
      <c r="D31" s="113">
        <v>70</v>
      </c>
      <c r="E31" s="106"/>
    </row>
    <row r="32" spans="3:5" ht="15">
      <c r="C32" s="106"/>
      <c r="D32" s="106"/>
      <c r="E32" s="106"/>
    </row>
    <row r="33" spans="3:5" ht="15">
      <c r="C33" s="106"/>
      <c r="D33" s="106"/>
      <c r="E33" s="106"/>
    </row>
    <row r="34" spans="2:12" ht="21">
      <c r="B34" s="135" t="s">
        <v>320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3:5" ht="15">
      <c r="C35" s="106"/>
      <c r="D35" s="106"/>
      <c r="E35" s="106"/>
    </row>
    <row r="36" spans="3:8" ht="18">
      <c r="C36" s="108" t="s">
        <v>316</v>
      </c>
      <c r="D36" s="108"/>
      <c r="E36" s="108"/>
      <c r="F36" s="107"/>
      <c r="H36" s="115" t="s">
        <v>322</v>
      </c>
    </row>
    <row r="37" spans="3:8" ht="18">
      <c r="C37" s="106"/>
      <c r="D37" s="106"/>
      <c r="E37" s="106"/>
      <c r="H37" s="115" t="s">
        <v>321</v>
      </c>
    </row>
    <row r="38" spans="3:12" ht="15" customHeight="1">
      <c r="C38" s="106" t="s">
        <v>311</v>
      </c>
      <c r="D38" s="113">
        <v>75</v>
      </c>
      <c r="E38" s="106"/>
      <c r="H38" s="132" t="s">
        <v>338</v>
      </c>
      <c r="I38" s="132"/>
      <c r="J38" s="132"/>
      <c r="K38" s="132"/>
      <c r="L38" s="132"/>
    </row>
    <row r="39" spans="3:12" ht="15">
      <c r="C39" s="106" t="s">
        <v>312</v>
      </c>
      <c r="D39" s="113">
        <v>45</v>
      </c>
      <c r="E39" s="106"/>
      <c r="H39" s="132"/>
      <c r="I39" s="132"/>
      <c r="J39" s="132"/>
      <c r="K39" s="132"/>
      <c r="L39" s="132"/>
    </row>
    <row r="40" spans="3:8" ht="15">
      <c r="C40" s="106"/>
      <c r="D40" s="106"/>
      <c r="E40" s="106"/>
      <c r="H40" s="114" t="s">
        <v>335</v>
      </c>
    </row>
    <row r="41" spans="3:8" ht="15">
      <c r="C41" s="108" t="s">
        <v>334</v>
      </c>
      <c r="D41" s="108"/>
      <c r="E41" s="108"/>
      <c r="F41" s="107"/>
      <c r="H41" s="114" t="s">
        <v>336</v>
      </c>
    </row>
    <row r="42" spans="3:5" ht="15">
      <c r="C42" s="106"/>
      <c r="D42" s="106"/>
      <c r="E42" s="106"/>
    </row>
    <row r="43" spans="3:5" ht="15">
      <c r="C43" s="106" t="s">
        <v>311</v>
      </c>
      <c r="D43" s="113">
        <v>75</v>
      </c>
      <c r="E43" s="106"/>
    </row>
    <row r="44" spans="3:5" ht="15">
      <c r="C44" s="106" t="s">
        <v>312</v>
      </c>
      <c r="D44" s="113">
        <v>45</v>
      </c>
      <c r="E44" s="106"/>
    </row>
  </sheetData>
  <sheetProtection password="9EF8" sheet="1" objects="1" scenarios="1"/>
  <mergeCells count="11">
    <mergeCell ref="H38:L39"/>
    <mergeCell ref="B11:L11"/>
    <mergeCell ref="B21:L21"/>
    <mergeCell ref="B34:L34"/>
    <mergeCell ref="N12:R14"/>
    <mergeCell ref="N22:Q22"/>
    <mergeCell ref="N21:Q21"/>
    <mergeCell ref="H14:L15"/>
    <mergeCell ref="H25:L26"/>
    <mergeCell ref="N24:Q24"/>
    <mergeCell ref="N23:Q23"/>
  </mergeCells>
  <hyperlinks>
    <hyperlink ref="N21" r:id="rId1" display="IJF Veterans Commision"/>
    <hyperlink ref="N22" r:id="rId2" display="Royal Spanish Judo Federation"/>
    <hyperlink ref="N24" r:id="rId3" display="Royal Spanish Judo Federation"/>
    <hyperlink ref="N24:Q24" r:id="rId4" display="Hotel Melia Costa del Sol"/>
    <hyperlink ref="N23" r:id="rId5" display="Judo Veterans Facebook"/>
  </hyperlinks>
  <printOptions/>
  <pageMargins left="0.7" right="0.7" top="0.75" bottom="0.75" header="0.3" footer="0.3"/>
  <pageSetup horizontalDpi="600" verticalDpi="6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7"/>
  <sheetViews>
    <sheetView zoomScale="80" zoomScaleNormal="80" zoomScalePageLayoutView="0" workbookViewId="0" topLeftCell="A1">
      <pane xSplit="7" ySplit="19" topLeftCell="H2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N28" sqref="N28"/>
    </sheetView>
  </sheetViews>
  <sheetFormatPr defaultColWidth="11.421875" defaultRowHeight="15"/>
  <cols>
    <col min="1" max="1" width="1.7109375" style="0" customWidth="1"/>
    <col min="2" max="2" width="5.00390625" style="0" customWidth="1"/>
    <col min="3" max="4" width="21.7109375" style="0" customWidth="1"/>
    <col min="6" max="6" width="11.57421875" style="87" customWidth="1"/>
    <col min="9" max="9" width="7.8515625" style="0" customWidth="1"/>
    <col min="10" max="10" width="14.57421875" style="0" customWidth="1"/>
    <col min="11" max="11" width="12.57421875" style="0" bestFit="1" customWidth="1"/>
    <col min="13" max="13" width="7.8515625" style="0" customWidth="1"/>
    <col min="14" max="14" width="14.57421875" style="0" customWidth="1"/>
    <col min="16" max="16" width="27.28125" style="87" bestFit="1" customWidth="1"/>
    <col min="17" max="20" width="13.421875" style="0" customWidth="1"/>
    <col min="21" max="21" width="12.421875" style="0" bestFit="1" customWidth="1"/>
    <col min="22" max="22" width="12.00390625" style="0" customWidth="1"/>
    <col min="23" max="23" width="12.7109375" style="0" bestFit="1" customWidth="1"/>
    <col min="24" max="24" width="14.00390625" style="0" bestFit="1" customWidth="1"/>
    <col min="25" max="25" width="11.140625" style="6" bestFit="1" customWidth="1"/>
    <col min="26" max="26" width="12.421875" style="6" bestFit="1" customWidth="1"/>
    <col min="27" max="27" width="11.57421875" style="6" bestFit="1" customWidth="1"/>
    <col min="28" max="69" width="11.421875" style="6" customWidth="1"/>
  </cols>
  <sheetData>
    <row r="1" spans="12:25" ht="15"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8"/>
    </row>
    <row r="2" spans="7:25" ht="15">
      <c r="G2" s="1"/>
      <c r="H2" s="1"/>
      <c r="I2" s="1"/>
      <c r="J2" s="1"/>
      <c r="K2" s="1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8"/>
    </row>
    <row r="3" spans="7:25" ht="15">
      <c r="G3" s="1"/>
      <c r="H3" s="1"/>
      <c r="I3" s="1"/>
      <c r="J3" s="1"/>
      <c r="K3" s="1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8"/>
    </row>
    <row r="4" spans="2:25" ht="15">
      <c r="B4" s="12" t="s">
        <v>102</v>
      </c>
      <c r="C4" s="12"/>
      <c r="D4" s="10"/>
      <c r="G4" s="1"/>
      <c r="H4" s="1"/>
      <c r="I4" s="1"/>
      <c r="J4" s="1"/>
      <c r="K4" s="1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8"/>
    </row>
    <row r="5" spans="2:25" ht="15">
      <c r="B5" s="12" t="s">
        <v>0</v>
      </c>
      <c r="C5" s="12"/>
      <c r="D5" s="10"/>
      <c r="G5" s="1"/>
      <c r="H5" s="1"/>
      <c r="I5" s="1"/>
      <c r="J5" s="1"/>
      <c r="K5" s="1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8"/>
    </row>
    <row r="6" spans="2:25" ht="15">
      <c r="B6" s="12" t="s">
        <v>101</v>
      </c>
      <c r="C6" s="12"/>
      <c r="D6" s="10"/>
      <c r="G6" s="1"/>
      <c r="H6" s="1"/>
      <c r="I6" s="1"/>
      <c r="J6" s="1"/>
      <c r="K6" s="1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8"/>
    </row>
    <row r="7" spans="2:25" ht="15">
      <c r="B7" s="12" t="s">
        <v>1</v>
      </c>
      <c r="C7" s="13" t="s">
        <v>44</v>
      </c>
      <c r="D7" s="11"/>
      <c r="G7" s="1"/>
      <c r="H7" s="1"/>
      <c r="I7" s="1"/>
      <c r="J7" s="1"/>
      <c r="K7" s="1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8"/>
    </row>
    <row r="8" spans="2:25" ht="15">
      <c r="B8" s="12" t="s">
        <v>46</v>
      </c>
      <c r="C8" s="14" t="s">
        <v>45</v>
      </c>
      <c r="D8" s="10"/>
      <c r="G8" s="1"/>
      <c r="H8" s="1"/>
      <c r="I8" s="1"/>
      <c r="J8" s="1"/>
      <c r="K8" s="1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8"/>
    </row>
    <row r="9" spans="2:25" s="6" customFormat="1" ht="23.25">
      <c r="B9" s="5" t="s">
        <v>2</v>
      </c>
      <c r="G9" s="7"/>
      <c r="H9" s="7"/>
      <c r="I9" s="7"/>
      <c r="J9" s="7"/>
      <c r="K9" s="7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8"/>
    </row>
    <row r="10" spans="2:25" s="6" customFormat="1" ht="23.25">
      <c r="B10" s="5"/>
      <c r="G10" s="7"/>
      <c r="H10" s="7"/>
      <c r="I10" s="7"/>
      <c r="J10" s="7"/>
      <c r="K10" s="7"/>
      <c r="L10" s="8"/>
      <c r="M10" s="8"/>
      <c r="N10" s="8"/>
      <c r="O10" s="8"/>
      <c r="P10" s="8"/>
      <c r="Q10" s="154" t="s">
        <v>35</v>
      </c>
      <c r="R10" s="154"/>
      <c r="S10" s="154"/>
      <c r="T10" s="8"/>
      <c r="U10" s="8"/>
      <c r="V10" s="8"/>
      <c r="W10" s="8"/>
      <c r="X10" s="8"/>
      <c r="Y10" s="8"/>
    </row>
    <row r="11" spans="2:25" s="6" customFormat="1" ht="15">
      <c r="B11" s="6" t="s">
        <v>3</v>
      </c>
      <c r="G11" s="7"/>
      <c r="H11" s="7"/>
      <c r="I11" s="7" t="s">
        <v>114</v>
      </c>
      <c r="J11" s="7"/>
      <c r="K11" s="7"/>
      <c r="L11" s="7"/>
      <c r="M11" s="7"/>
      <c r="N11" s="7"/>
      <c r="O11" s="7"/>
      <c r="P11" s="7"/>
      <c r="Q11" s="156">
        <f>P22</f>
        <v>0</v>
      </c>
      <c r="R11" s="156"/>
      <c r="S11" s="156"/>
      <c r="T11" s="156"/>
      <c r="U11" s="156"/>
      <c r="V11" s="7"/>
      <c r="W11" s="144"/>
      <c r="X11" s="144"/>
      <c r="Y11" s="9"/>
    </row>
    <row r="12" spans="2:21" s="6" customFormat="1" ht="20.25" customHeight="1">
      <c r="B12" s="152"/>
      <c r="C12" s="152"/>
      <c r="D12" s="152"/>
      <c r="E12" s="152"/>
      <c r="F12" s="152"/>
      <c r="G12" s="152"/>
      <c r="I12" s="153"/>
      <c r="J12" s="153"/>
      <c r="K12" s="153"/>
      <c r="L12" s="153"/>
      <c r="M12" s="153"/>
      <c r="Q12" s="16" t="s">
        <v>32</v>
      </c>
      <c r="R12" s="16" t="s">
        <v>33</v>
      </c>
      <c r="S12" s="16" t="s">
        <v>328</v>
      </c>
      <c r="T12" s="16" t="s">
        <v>308</v>
      </c>
      <c r="U12" s="16" t="s">
        <v>332</v>
      </c>
    </row>
    <row r="13" spans="2:21" s="6" customFormat="1" ht="15" customHeight="1">
      <c r="B13" s="6" t="s">
        <v>4</v>
      </c>
      <c r="I13" s="6" t="s">
        <v>115</v>
      </c>
      <c r="Q13" s="120">
        <f>IF(P22="MANCORFORT ****",P_MAN_S,0)+IF(P22="MELIÁ COSTA DEL SOL ****",P_MEL_S,0)+IF(P22="RIU COSTA LAGO ****",P_RIU_S,0)+IF(P22="PARASOL ***",P_PAR_S,0)+IF(P22="ROYAL COSTA ***",P_ROY_S,0)</f>
        <v>0</v>
      </c>
      <c r="R13" s="121">
        <f>IF(P22="MANCORFORT ****",P_MAN_T,0)+IF(P22="MELIÁ COSTA DEL SOL ****",P_MEL_T,0)+IF(P22="RIU COSTA LAGO ****",P_RIU_T,0)+IF(P22="PARASOL ***",P_PAR_T,0)+IF(P22="ROYAL COSTA ***",P_ROY_T,0)</f>
        <v>0</v>
      </c>
      <c r="S13" s="120">
        <f>IF(P22="MANCORFORT ****",0,0)+IF(P22="MELIÁ COSTA DEL SOL ****",P_MEL_TR,0)+IF(P22="RIU COSTA LAGO ****",0,0)+IF(P22="ROYAL COSTA ***",0,0)</f>
        <v>0</v>
      </c>
      <c r="T13" s="121">
        <v>150</v>
      </c>
      <c r="U13" s="121">
        <v>50</v>
      </c>
    </row>
    <row r="14" spans="2:25" s="6" customFormat="1" ht="20.25" customHeight="1">
      <c r="B14" s="153"/>
      <c r="C14" s="153"/>
      <c r="D14" s="153"/>
      <c r="E14" s="153"/>
      <c r="F14" s="153"/>
      <c r="G14" s="153"/>
      <c r="I14" s="155"/>
      <c r="J14" s="155"/>
      <c r="K14" s="155"/>
      <c r="L14" s="155"/>
      <c r="M14" s="155"/>
      <c r="T14" s="15"/>
      <c r="U14" s="7"/>
      <c r="V14" s="7"/>
      <c r="X14" s="17"/>
      <c r="Y14" s="17"/>
    </row>
    <row r="15" spans="2:22" s="6" customFormat="1" ht="24" thickBot="1">
      <c r="B15" s="6" t="s">
        <v>34</v>
      </c>
      <c r="K15" s="18"/>
      <c r="U15" s="119"/>
      <c r="V15" s="119"/>
    </row>
    <row r="16" spans="1:25" ht="23.25">
      <c r="A16" s="6"/>
      <c r="B16" s="157" t="s">
        <v>5</v>
      </c>
      <c r="C16" s="159" t="s">
        <v>6</v>
      </c>
      <c r="D16" s="159" t="s">
        <v>7</v>
      </c>
      <c r="E16" s="159" t="s">
        <v>8</v>
      </c>
      <c r="F16" s="85"/>
      <c r="G16" s="25" t="s">
        <v>9</v>
      </c>
      <c r="H16" s="161"/>
      <c r="I16" s="161"/>
      <c r="J16" s="161"/>
      <c r="K16" s="161"/>
      <c r="L16" s="161"/>
      <c r="M16" s="161"/>
      <c r="N16" s="161"/>
      <c r="O16" s="162"/>
      <c r="P16" s="166"/>
      <c r="Q16" s="167"/>
      <c r="R16" s="167"/>
      <c r="S16" s="167"/>
      <c r="T16" s="167"/>
      <c r="U16" s="168"/>
      <c r="V16" s="22"/>
      <c r="W16" s="22"/>
      <c r="X16" s="22"/>
      <c r="Y16" s="19"/>
    </row>
    <row r="17" spans="1:25" ht="16.5" thickBot="1">
      <c r="A17" s="6"/>
      <c r="B17" s="158"/>
      <c r="C17" s="160"/>
      <c r="D17" s="160"/>
      <c r="E17" s="160"/>
      <c r="F17" s="23" t="s">
        <v>301</v>
      </c>
      <c r="G17" s="23" t="s">
        <v>10</v>
      </c>
      <c r="H17" s="163"/>
      <c r="I17" s="163"/>
      <c r="J17" s="163"/>
      <c r="K17" s="163"/>
      <c r="L17" s="163"/>
      <c r="M17" s="163"/>
      <c r="N17" s="163"/>
      <c r="O17" s="164"/>
      <c r="P17" s="169"/>
      <c r="Q17" s="163"/>
      <c r="R17" s="163"/>
      <c r="S17" s="163"/>
      <c r="T17" s="163"/>
      <c r="U17" s="164"/>
      <c r="V17" s="22"/>
      <c r="W17" s="22"/>
      <c r="X17" s="22"/>
      <c r="Y17" s="19"/>
    </row>
    <row r="18" spans="1:70" ht="24" customHeight="1" thickBot="1">
      <c r="A18" s="6"/>
      <c r="B18" s="158"/>
      <c r="C18" s="160"/>
      <c r="D18" s="160"/>
      <c r="E18" s="160"/>
      <c r="F18" s="23" t="s">
        <v>10</v>
      </c>
      <c r="G18" s="23" t="s">
        <v>11</v>
      </c>
      <c r="H18" s="165" t="s">
        <v>17</v>
      </c>
      <c r="I18" s="145"/>
      <c r="J18" s="145"/>
      <c r="K18" s="146"/>
      <c r="L18" s="165" t="s">
        <v>18</v>
      </c>
      <c r="M18" s="145"/>
      <c r="N18" s="145"/>
      <c r="O18" s="145"/>
      <c r="P18" s="90"/>
      <c r="Q18" s="145" t="s">
        <v>19</v>
      </c>
      <c r="R18" s="145"/>
      <c r="S18" s="145"/>
      <c r="T18" s="145"/>
      <c r="U18" s="146"/>
      <c r="V18" s="24" t="s">
        <v>309</v>
      </c>
      <c r="W18" s="141" t="s">
        <v>100</v>
      </c>
      <c r="X18" s="141" t="s">
        <v>36</v>
      </c>
      <c r="BR18" s="6"/>
    </row>
    <row r="19" spans="1:70" ht="26.25" thickBot="1">
      <c r="A19" s="6"/>
      <c r="B19" s="158"/>
      <c r="C19" s="160"/>
      <c r="D19" s="160"/>
      <c r="E19" s="160"/>
      <c r="F19" s="86"/>
      <c r="G19" s="23" t="s">
        <v>12</v>
      </c>
      <c r="H19" s="30" t="s">
        <v>13</v>
      </c>
      <c r="I19" s="31" t="s">
        <v>14</v>
      </c>
      <c r="J19" s="31" t="s">
        <v>15</v>
      </c>
      <c r="K19" s="32" t="s">
        <v>16</v>
      </c>
      <c r="L19" s="30" t="s">
        <v>13</v>
      </c>
      <c r="M19" s="31" t="s">
        <v>14</v>
      </c>
      <c r="N19" s="31" t="s">
        <v>15</v>
      </c>
      <c r="O19" s="97" t="s">
        <v>16</v>
      </c>
      <c r="P19" s="116" t="s">
        <v>302</v>
      </c>
      <c r="Q19" s="183">
        <v>41906</v>
      </c>
      <c r="R19" s="184">
        <v>41907</v>
      </c>
      <c r="S19" s="184">
        <v>41908</v>
      </c>
      <c r="T19" s="184">
        <v>41909</v>
      </c>
      <c r="U19" s="185">
        <v>41910</v>
      </c>
      <c r="V19" s="33" t="s">
        <v>99</v>
      </c>
      <c r="W19" s="142"/>
      <c r="X19" s="142"/>
      <c r="BR19" s="6"/>
    </row>
    <row r="20" spans="1:70" ht="15.75" thickBot="1">
      <c r="A20" s="6"/>
      <c r="B20" s="56" t="s">
        <v>117</v>
      </c>
      <c r="C20" s="35" t="s">
        <v>103</v>
      </c>
      <c r="D20" s="36" t="s">
        <v>104</v>
      </c>
      <c r="E20" s="37" t="s">
        <v>330</v>
      </c>
      <c r="F20" s="37" t="s">
        <v>290</v>
      </c>
      <c r="G20" s="37" t="s">
        <v>29</v>
      </c>
      <c r="H20" s="48">
        <v>41788</v>
      </c>
      <c r="I20" s="50">
        <v>0.5625</v>
      </c>
      <c r="J20" s="52" t="s">
        <v>105</v>
      </c>
      <c r="K20" s="53" t="s">
        <v>106</v>
      </c>
      <c r="L20" s="48">
        <v>41791</v>
      </c>
      <c r="M20" s="50">
        <v>0.5625</v>
      </c>
      <c r="N20" s="52" t="s">
        <v>107</v>
      </c>
      <c r="O20" s="98" t="s">
        <v>106</v>
      </c>
      <c r="P20" s="170" t="s">
        <v>303</v>
      </c>
      <c r="Q20" s="179" t="s">
        <v>33</v>
      </c>
      <c r="R20" s="180" t="s">
        <v>33</v>
      </c>
      <c r="S20" s="180" t="s">
        <v>33</v>
      </c>
      <c r="T20" s="181"/>
      <c r="U20" s="182"/>
      <c r="V20" s="100">
        <f>IF(G20="-48 Kg",fee,0)+IF(G20="-52 Kg",fee,0)+IF(G20="-57 Kg",fee,0)+IF(G20="-63 Kg",fee,0)+IF(G20="-70 Kg",fee,0)+IF(G20="-78 Kg",fee,0)+IF(G20="+78 Kg",fee,0)+IF(G20="-60 Kg",fee,0)+IF(G20="-66 Kg",fee,0)+IF(G20="-73 Kg",fee,0)+IF(G20="-81 Kg",fee,0)+IF(G20="-90 Kg",fee,0)+IF(G20="-100 Kg",fee,0)+IF(G20="+100 Kg",fee,0)</f>
        <v>150</v>
      </c>
      <c r="W20" s="100">
        <f>#VALUE!</f>
        <v>216.45000000000002</v>
      </c>
      <c r="X20" s="38">
        <f>V20+W20</f>
        <v>366.45000000000005</v>
      </c>
      <c r="BR20" s="6"/>
    </row>
    <row r="21" spans="1:70" ht="15.75" thickBot="1">
      <c r="A21" s="6"/>
      <c r="B21" s="56" t="s">
        <v>118</v>
      </c>
      <c r="C21" s="39" t="s">
        <v>109</v>
      </c>
      <c r="D21" s="40" t="s">
        <v>110</v>
      </c>
      <c r="E21" s="41" t="s">
        <v>329</v>
      </c>
      <c r="F21" s="41"/>
      <c r="G21" s="41" t="s">
        <v>20</v>
      </c>
      <c r="H21" s="49">
        <v>41789</v>
      </c>
      <c r="I21" s="55">
        <v>0.4166666666666667</v>
      </c>
      <c r="J21" s="51" t="s">
        <v>111</v>
      </c>
      <c r="K21" s="54" t="s">
        <v>112</v>
      </c>
      <c r="L21" s="49">
        <v>41791</v>
      </c>
      <c r="M21" s="51" t="s">
        <v>108</v>
      </c>
      <c r="N21" s="51" t="s">
        <v>107</v>
      </c>
      <c r="O21" s="99" t="s">
        <v>106</v>
      </c>
      <c r="P21" s="171" t="s">
        <v>303</v>
      </c>
      <c r="Q21" s="103" t="s">
        <v>32</v>
      </c>
      <c r="R21" s="42" t="s">
        <v>32</v>
      </c>
      <c r="S21" s="42" t="s">
        <v>32</v>
      </c>
      <c r="T21" s="128"/>
      <c r="U21" s="129"/>
      <c r="V21" s="101">
        <f>IF(G21="-48 Kg",fee,0)+IF(G21="-52 Kg",fee,0)+IF(G21="-57 Kg",fee,0)+IF(G21="-63 Kg",fee,0)+IF(G21="-70 Kg",fee,0)+IF(G21="-78 Kg",fee,0)+IF(G21="+78 Kg",fee,0)+IF(G21="-60 Kg",fee,0)+IF(G21="-66 Kg",fee,0)+IF(G21="-73 Kg",fee,0)+IF(G21="-81 Kg",fee,0)+IF(G21="-90 Kg",fee,0)+IF(G21="-100 Kg",fee,0)+IF(G21="+100 Kg",fee,0)</f>
        <v>0</v>
      </c>
      <c r="W21" s="101">
        <f>#VALUE!</f>
        <v>363.6</v>
      </c>
      <c r="X21" s="43">
        <f aca="true" t="shared" si="0" ref="X21:X51">V21+W21</f>
        <v>363.6</v>
      </c>
      <c r="BR21" s="6"/>
    </row>
    <row r="22" spans="1:70" ht="15">
      <c r="A22" s="6"/>
      <c r="B22" s="34">
        <v>1</v>
      </c>
      <c r="C22" s="57"/>
      <c r="D22" s="58"/>
      <c r="E22" s="65"/>
      <c r="F22" s="65"/>
      <c r="G22" s="65"/>
      <c r="H22" s="66"/>
      <c r="I22" s="67"/>
      <c r="J22" s="68"/>
      <c r="K22" s="69"/>
      <c r="L22" s="66"/>
      <c r="M22" s="67"/>
      <c r="N22" s="68"/>
      <c r="O22" s="93"/>
      <c r="P22" s="172"/>
      <c r="Q22" s="176"/>
      <c r="R22" s="44"/>
      <c r="S22" s="44"/>
      <c r="T22" s="122"/>
      <c r="U22" s="125"/>
      <c r="V22" s="102">
        <f aca="true" t="shared" si="1" ref="V22:V51">IF(G22="-48 Kg",fee,0)+IF(G22="-52 Kg",fee,0)+IF(G22="-57 Kg",fee,0)+IF(G22="-63 Kg",fee,0)+IF(G22="-70 Kg",fee,0)+IF(G22="-78 Kg",fee,0)+IF(G22="+78 Kg",fee,0)+IF(G22="-60 Kg",fee,0)+IF(G22="-66 Kg",fee,0)+IF(G22="-73 Kg",fee,0)+IF(G22="-81 Kg",fee,0)+IF(G22="-90 Kg",fee,0)+IF(G22="-100 Kg",fee,0)+IF(G22="+100 Kg",fee,0)+IF(G22="Coach",fee_c,0)</f>
        <v>0</v>
      </c>
      <c r="W22" s="27">
        <f>#VALUE!</f>
        <v>0</v>
      </c>
      <c r="X22" s="28">
        <f>V22+W22</f>
        <v>0</v>
      </c>
      <c r="BR22" s="6"/>
    </row>
    <row r="23" spans="1:70" ht="15">
      <c r="A23" s="6"/>
      <c r="B23" s="3">
        <v>2</v>
      </c>
      <c r="C23" s="59"/>
      <c r="D23" s="60"/>
      <c r="E23" s="70"/>
      <c r="F23" s="70"/>
      <c r="G23" s="70"/>
      <c r="H23" s="71"/>
      <c r="I23" s="72"/>
      <c r="J23" s="73"/>
      <c r="K23" s="74"/>
      <c r="L23" s="71"/>
      <c r="M23" s="72"/>
      <c r="N23" s="73"/>
      <c r="O23" s="94"/>
      <c r="P23" s="173"/>
      <c r="Q23" s="177"/>
      <c r="R23" s="45"/>
      <c r="S23" s="45"/>
      <c r="T23" s="123"/>
      <c r="U23" s="126"/>
      <c r="V23" s="102">
        <f t="shared" si="1"/>
        <v>0</v>
      </c>
      <c r="W23" s="27">
        <f aca="true" t="shared" si="2" ref="W23:W51">#VALUE!</f>
        <v>0</v>
      </c>
      <c r="X23" s="28">
        <f t="shared" si="0"/>
        <v>0</v>
      </c>
      <c r="BR23" s="6"/>
    </row>
    <row r="24" spans="1:70" ht="15">
      <c r="A24" s="6"/>
      <c r="B24" s="26">
        <v>3</v>
      </c>
      <c r="C24" s="61"/>
      <c r="D24" s="62"/>
      <c r="E24" s="75"/>
      <c r="F24" s="75"/>
      <c r="G24" s="65"/>
      <c r="H24" s="76"/>
      <c r="I24" s="77"/>
      <c r="J24" s="78"/>
      <c r="K24" s="79"/>
      <c r="L24" s="76"/>
      <c r="M24" s="77"/>
      <c r="N24" s="78"/>
      <c r="O24" s="95"/>
      <c r="P24" s="174"/>
      <c r="Q24" s="177"/>
      <c r="R24" s="45"/>
      <c r="S24" s="45"/>
      <c r="T24" s="123"/>
      <c r="U24" s="126"/>
      <c r="V24" s="102">
        <f t="shared" si="1"/>
        <v>0</v>
      </c>
      <c r="W24" s="27">
        <f>#VALUE!</f>
        <v>0</v>
      </c>
      <c r="X24" s="28">
        <f t="shared" si="0"/>
        <v>0</v>
      </c>
      <c r="BR24" s="6"/>
    </row>
    <row r="25" spans="1:70" ht="15">
      <c r="A25" s="6"/>
      <c r="B25" s="3">
        <v>4</v>
      </c>
      <c r="C25" s="59"/>
      <c r="D25" s="60"/>
      <c r="E25" s="70"/>
      <c r="F25" s="70"/>
      <c r="G25" s="70"/>
      <c r="H25" s="71"/>
      <c r="I25" s="72"/>
      <c r="J25" s="73"/>
      <c r="K25" s="74"/>
      <c r="L25" s="71"/>
      <c r="M25" s="72"/>
      <c r="N25" s="73"/>
      <c r="O25" s="94"/>
      <c r="P25" s="173"/>
      <c r="Q25" s="177"/>
      <c r="R25" s="45"/>
      <c r="S25" s="45"/>
      <c r="T25" s="123"/>
      <c r="U25" s="126"/>
      <c r="V25" s="102">
        <f t="shared" si="1"/>
        <v>0</v>
      </c>
      <c r="W25" s="27">
        <f>#VALUE!</f>
        <v>0</v>
      </c>
      <c r="X25" s="28">
        <f t="shared" si="0"/>
        <v>0</v>
      </c>
      <c r="BR25" s="6"/>
    </row>
    <row r="26" spans="1:70" ht="15">
      <c r="A26" s="6"/>
      <c r="B26" s="26">
        <v>5</v>
      </c>
      <c r="C26" s="61"/>
      <c r="D26" s="62"/>
      <c r="E26" s="75"/>
      <c r="F26" s="75"/>
      <c r="G26" s="65"/>
      <c r="H26" s="76"/>
      <c r="I26" s="77"/>
      <c r="J26" s="78"/>
      <c r="K26" s="79"/>
      <c r="L26" s="76"/>
      <c r="M26" s="77"/>
      <c r="N26" s="78"/>
      <c r="O26" s="95"/>
      <c r="P26" s="174"/>
      <c r="Q26" s="177"/>
      <c r="R26" s="45"/>
      <c r="S26" s="45"/>
      <c r="T26" s="123"/>
      <c r="U26" s="126"/>
      <c r="V26" s="102">
        <f t="shared" si="1"/>
        <v>0</v>
      </c>
      <c r="W26" s="27">
        <f>#VALUE!</f>
        <v>0</v>
      </c>
      <c r="X26" s="28">
        <f t="shared" si="0"/>
        <v>0</v>
      </c>
      <c r="BR26" s="6"/>
    </row>
    <row r="27" spans="1:70" ht="15">
      <c r="A27" s="6"/>
      <c r="B27" s="3">
        <v>6</v>
      </c>
      <c r="C27" s="59"/>
      <c r="D27" s="60"/>
      <c r="E27" s="70"/>
      <c r="F27" s="70"/>
      <c r="G27" s="70"/>
      <c r="H27" s="71"/>
      <c r="I27" s="72"/>
      <c r="J27" s="73"/>
      <c r="K27" s="74"/>
      <c r="L27" s="71"/>
      <c r="M27" s="72"/>
      <c r="N27" s="73"/>
      <c r="O27" s="94"/>
      <c r="P27" s="173"/>
      <c r="Q27" s="177"/>
      <c r="R27" s="45"/>
      <c r="S27" s="45"/>
      <c r="T27" s="123"/>
      <c r="U27" s="126"/>
      <c r="V27" s="102">
        <f t="shared" si="1"/>
        <v>0</v>
      </c>
      <c r="W27" s="27">
        <f>#VALUE!</f>
        <v>0</v>
      </c>
      <c r="X27" s="28">
        <f t="shared" si="0"/>
        <v>0</v>
      </c>
      <c r="BR27" s="6"/>
    </row>
    <row r="28" spans="1:70" ht="15">
      <c r="A28" s="6"/>
      <c r="B28" s="26">
        <v>7</v>
      </c>
      <c r="C28" s="61"/>
      <c r="D28" s="62"/>
      <c r="E28" s="75"/>
      <c r="F28" s="75"/>
      <c r="G28" s="65"/>
      <c r="H28" s="76"/>
      <c r="I28" s="77"/>
      <c r="J28" s="78"/>
      <c r="K28" s="79"/>
      <c r="L28" s="76"/>
      <c r="M28" s="77"/>
      <c r="N28" s="78"/>
      <c r="O28" s="95"/>
      <c r="P28" s="174"/>
      <c r="Q28" s="177"/>
      <c r="R28" s="45"/>
      <c r="S28" s="45"/>
      <c r="T28" s="123"/>
      <c r="U28" s="126"/>
      <c r="V28" s="102">
        <f t="shared" si="1"/>
        <v>0</v>
      </c>
      <c r="W28" s="27">
        <f>#VALUE!</f>
        <v>0</v>
      </c>
      <c r="X28" s="28">
        <f t="shared" si="0"/>
        <v>0</v>
      </c>
      <c r="BR28" s="6"/>
    </row>
    <row r="29" spans="1:70" ht="15">
      <c r="A29" s="6"/>
      <c r="B29" s="3">
        <v>8</v>
      </c>
      <c r="C29" s="59"/>
      <c r="D29" s="60"/>
      <c r="E29" s="70"/>
      <c r="F29" s="70"/>
      <c r="G29" s="70"/>
      <c r="H29" s="71"/>
      <c r="I29" s="72"/>
      <c r="J29" s="73"/>
      <c r="K29" s="74"/>
      <c r="L29" s="71"/>
      <c r="M29" s="72"/>
      <c r="N29" s="73"/>
      <c r="O29" s="94"/>
      <c r="P29" s="173"/>
      <c r="Q29" s="177"/>
      <c r="R29" s="45"/>
      <c r="S29" s="45"/>
      <c r="T29" s="123"/>
      <c r="U29" s="126"/>
      <c r="V29" s="102">
        <f t="shared" si="1"/>
        <v>0</v>
      </c>
      <c r="W29" s="27">
        <f>#VALUE!</f>
        <v>0</v>
      </c>
      <c r="X29" s="28">
        <f t="shared" si="0"/>
        <v>0</v>
      </c>
      <c r="BR29" s="6"/>
    </row>
    <row r="30" spans="1:70" ht="15">
      <c r="A30" s="6"/>
      <c r="B30" s="26">
        <v>9</v>
      </c>
      <c r="C30" s="61"/>
      <c r="D30" s="62"/>
      <c r="E30" s="75"/>
      <c r="F30" s="75"/>
      <c r="G30" s="65"/>
      <c r="H30" s="76"/>
      <c r="I30" s="77"/>
      <c r="J30" s="78"/>
      <c r="K30" s="79"/>
      <c r="L30" s="76"/>
      <c r="M30" s="77"/>
      <c r="N30" s="78"/>
      <c r="O30" s="95"/>
      <c r="P30" s="174"/>
      <c r="Q30" s="177"/>
      <c r="R30" s="45"/>
      <c r="S30" s="45"/>
      <c r="T30" s="123"/>
      <c r="U30" s="126"/>
      <c r="V30" s="102">
        <f t="shared" si="1"/>
        <v>0</v>
      </c>
      <c r="W30" s="27">
        <f>#VALUE!</f>
        <v>0</v>
      </c>
      <c r="X30" s="28">
        <f t="shared" si="0"/>
        <v>0</v>
      </c>
      <c r="BR30" s="6"/>
    </row>
    <row r="31" spans="1:70" ht="15">
      <c r="A31" s="6"/>
      <c r="B31" s="3">
        <v>10</v>
      </c>
      <c r="C31" s="59"/>
      <c r="D31" s="60"/>
      <c r="E31" s="70"/>
      <c r="F31" s="70"/>
      <c r="G31" s="70"/>
      <c r="H31" s="71"/>
      <c r="I31" s="72"/>
      <c r="J31" s="73"/>
      <c r="K31" s="74"/>
      <c r="L31" s="71"/>
      <c r="M31" s="72"/>
      <c r="N31" s="73"/>
      <c r="O31" s="94"/>
      <c r="P31" s="173"/>
      <c r="Q31" s="177"/>
      <c r="R31" s="45"/>
      <c r="S31" s="45"/>
      <c r="T31" s="123"/>
      <c r="U31" s="126"/>
      <c r="V31" s="102">
        <f t="shared" si="1"/>
        <v>0</v>
      </c>
      <c r="W31" s="27">
        <f>#VALUE!</f>
        <v>0</v>
      </c>
      <c r="X31" s="28">
        <f t="shared" si="0"/>
        <v>0</v>
      </c>
      <c r="BR31" s="6"/>
    </row>
    <row r="32" spans="1:70" ht="15">
      <c r="A32" s="6"/>
      <c r="B32" s="26">
        <v>11</v>
      </c>
      <c r="C32" s="61"/>
      <c r="D32" s="62"/>
      <c r="E32" s="75"/>
      <c r="F32" s="75"/>
      <c r="G32" s="65"/>
      <c r="H32" s="76"/>
      <c r="I32" s="77"/>
      <c r="J32" s="78"/>
      <c r="K32" s="79"/>
      <c r="L32" s="76"/>
      <c r="M32" s="77"/>
      <c r="N32" s="78"/>
      <c r="O32" s="95"/>
      <c r="P32" s="174"/>
      <c r="Q32" s="177"/>
      <c r="R32" s="45"/>
      <c r="S32" s="45"/>
      <c r="T32" s="123"/>
      <c r="U32" s="126"/>
      <c r="V32" s="102">
        <f t="shared" si="1"/>
        <v>0</v>
      </c>
      <c r="W32" s="27">
        <f>#VALUE!</f>
        <v>0</v>
      </c>
      <c r="X32" s="28">
        <f t="shared" si="0"/>
        <v>0</v>
      </c>
      <c r="BR32" s="6"/>
    </row>
    <row r="33" spans="1:70" ht="15">
      <c r="A33" s="6"/>
      <c r="B33" s="3">
        <v>12</v>
      </c>
      <c r="C33" s="59"/>
      <c r="D33" s="60"/>
      <c r="E33" s="70"/>
      <c r="F33" s="70"/>
      <c r="G33" s="70"/>
      <c r="H33" s="71"/>
      <c r="I33" s="72"/>
      <c r="J33" s="73"/>
      <c r="K33" s="74"/>
      <c r="L33" s="71"/>
      <c r="M33" s="72"/>
      <c r="N33" s="73"/>
      <c r="O33" s="94"/>
      <c r="P33" s="173"/>
      <c r="Q33" s="177"/>
      <c r="R33" s="45"/>
      <c r="S33" s="45"/>
      <c r="T33" s="123"/>
      <c r="U33" s="126"/>
      <c r="V33" s="102">
        <f t="shared" si="1"/>
        <v>0</v>
      </c>
      <c r="W33" s="27">
        <f>#VALUE!</f>
        <v>0</v>
      </c>
      <c r="X33" s="28">
        <f t="shared" si="0"/>
        <v>0</v>
      </c>
      <c r="BR33" s="6"/>
    </row>
    <row r="34" spans="1:70" ht="15">
      <c r="A34" s="6"/>
      <c r="B34" s="26">
        <v>13</v>
      </c>
      <c r="C34" s="61"/>
      <c r="D34" s="62"/>
      <c r="E34" s="75"/>
      <c r="F34" s="75"/>
      <c r="G34" s="65"/>
      <c r="H34" s="76"/>
      <c r="I34" s="77"/>
      <c r="J34" s="78"/>
      <c r="K34" s="79"/>
      <c r="L34" s="76"/>
      <c r="M34" s="77"/>
      <c r="N34" s="78"/>
      <c r="O34" s="95"/>
      <c r="P34" s="174"/>
      <c r="Q34" s="177"/>
      <c r="R34" s="45"/>
      <c r="S34" s="45"/>
      <c r="T34" s="123"/>
      <c r="U34" s="126"/>
      <c r="V34" s="102">
        <f t="shared" si="1"/>
        <v>0</v>
      </c>
      <c r="W34" s="27">
        <f>#VALUE!</f>
        <v>0</v>
      </c>
      <c r="X34" s="28">
        <f t="shared" si="0"/>
        <v>0</v>
      </c>
      <c r="BR34" s="6"/>
    </row>
    <row r="35" spans="1:70" ht="15">
      <c r="A35" s="6"/>
      <c r="B35" s="3">
        <v>14</v>
      </c>
      <c r="C35" s="59"/>
      <c r="D35" s="60"/>
      <c r="E35" s="70"/>
      <c r="F35" s="70"/>
      <c r="G35" s="70"/>
      <c r="H35" s="71"/>
      <c r="I35" s="72"/>
      <c r="J35" s="73"/>
      <c r="K35" s="74"/>
      <c r="L35" s="71"/>
      <c r="M35" s="72"/>
      <c r="N35" s="73"/>
      <c r="O35" s="94"/>
      <c r="P35" s="173"/>
      <c r="Q35" s="177"/>
      <c r="R35" s="45"/>
      <c r="S35" s="45"/>
      <c r="T35" s="123"/>
      <c r="U35" s="126"/>
      <c r="V35" s="102">
        <f t="shared" si="1"/>
        <v>0</v>
      </c>
      <c r="W35" s="27">
        <f>#VALUE!</f>
        <v>0</v>
      </c>
      <c r="X35" s="28">
        <f t="shared" si="0"/>
        <v>0</v>
      </c>
      <c r="BR35" s="6"/>
    </row>
    <row r="36" spans="1:70" ht="15">
      <c r="A36" s="6"/>
      <c r="B36" s="26">
        <v>15</v>
      </c>
      <c r="C36" s="61"/>
      <c r="D36" s="62"/>
      <c r="E36" s="75"/>
      <c r="F36" s="75"/>
      <c r="G36" s="65"/>
      <c r="H36" s="76"/>
      <c r="I36" s="77"/>
      <c r="J36" s="78"/>
      <c r="K36" s="79"/>
      <c r="L36" s="76"/>
      <c r="M36" s="77"/>
      <c r="N36" s="78"/>
      <c r="O36" s="95"/>
      <c r="P36" s="174"/>
      <c r="Q36" s="177"/>
      <c r="R36" s="45"/>
      <c r="S36" s="45"/>
      <c r="T36" s="123"/>
      <c r="U36" s="126"/>
      <c r="V36" s="102">
        <f t="shared" si="1"/>
        <v>0</v>
      </c>
      <c r="W36" s="27">
        <f>#VALUE!</f>
        <v>0</v>
      </c>
      <c r="X36" s="28">
        <f t="shared" si="0"/>
        <v>0</v>
      </c>
      <c r="BR36" s="6"/>
    </row>
    <row r="37" spans="1:70" ht="15">
      <c r="A37" s="6"/>
      <c r="B37" s="3">
        <v>16</v>
      </c>
      <c r="C37" s="59"/>
      <c r="D37" s="60"/>
      <c r="E37" s="70"/>
      <c r="F37" s="70"/>
      <c r="G37" s="70"/>
      <c r="H37" s="71"/>
      <c r="I37" s="72"/>
      <c r="J37" s="73"/>
      <c r="K37" s="74"/>
      <c r="L37" s="71"/>
      <c r="M37" s="72"/>
      <c r="N37" s="73"/>
      <c r="O37" s="94"/>
      <c r="P37" s="173"/>
      <c r="Q37" s="177"/>
      <c r="R37" s="45"/>
      <c r="S37" s="45"/>
      <c r="T37" s="123"/>
      <c r="U37" s="126"/>
      <c r="V37" s="102">
        <f t="shared" si="1"/>
        <v>0</v>
      </c>
      <c r="W37" s="27">
        <f>#VALUE!</f>
        <v>0</v>
      </c>
      <c r="X37" s="28">
        <f t="shared" si="0"/>
        <v>0</v>
      </c>
      <c r="BR37" s="6"/>
    </row>
    <row r="38" spans="1:70" ht="15">
      <c r="A38" s="6"/>
      <c r="B38" s="26">
        <v>17</v>
      </c>
      <c r="C38" s="61"/>
      <c r="D38" s="62"/>
      <c r="E38" s="75"/>
      <c r="F38" s="75"/>
      <c r="G38" s="65"/>
      <c r="H38" s="76"/>
      <c r="I38" s="77"/>
      <c r="J38" s="78"/>
      <c r="K38" s="79"/>
      <c r="L38" s="76"/>
      <c r="M38" s="77"/>
      <c r="N38" s="78"/>
      <c r="O38" s="95"/>
      <c r="P38" s="174"/>
      <c r="Q38" s="177"/>
      <c r="R38" s="45"/>
      <c r="S38" s="45"/>
      <c r="T38" s="123"/>
      <c r="U38" s="126"/>
      <c r="V38" s="102">
        <f t="shared" si="1"/>
        <v>0</v>
      </c>
      <c r="W38" s="27">
        <f>#VALUE!</f>
        <v>0</v>
      </c>
      <c r="X38" s="28">
        <f t="shared" si="0"/>
        <v>0</v>
      </c>
      <c r="BR38" s="6"/>
    </row>
    <row r="39" spans="1:70" ht="15">
      <c r="A39" s="6"/>
      <c r="B39" s="3">
        <v>18</v>
      </c>
      <c r="C39" s="59"/>
      <c r="D39" s="60"/>
      <c r="E39" s="70"/>
      <c r="F39" s="70"/>
      <c r="G39" s="70"/>
      <c r="H39" s="71"/>
      <c r="I39" s="72"/>
      <c r="J39" s="73"/>
      <c r="K39" s="74"/>
      <c r="L39" s="71"/>
      <c r="M39" s="72"/>
      <c r="N39" s="73"/>
      <c r="O39" s="94"/>
      <c r="P39" s="173"/>
      <c r="Q39" s="177"/>
      <c r="R39" s="45"/>
      <c r="S39" s="45"/>
      <c r="T39" s="123"/>
      <c r="U39" s="126"/>
      <c r="V39" s="102">
        <f t="shared" si="1"/>
        <v>0</v>
      </c>
      <c r="W39" s="27">
        <f>#VALUE!</f>
        <v>0</v>
      </c>
      <c r="X39" s="28">
        <f t="shared" si="0"/>
        <v>0</v>
      </c>
      <c r="BR39" s="6"/>
    </row>
    <row r="40" spans="1:70" ht="15">
      <c r="A40" s="6"/>
      <c r="B40" s="26">
        <v>19</v>
      </c>
      <c r="C40" s="61"/>
      <c r="D40" s="62"/>
      <c r="E40" s="75"/>
      <c r="F40" s="75"/>
      <c r="G40" s="65"/>
      <c r="H40" s="76"/>
      <c r="I40" s="77"/>
      <c r="J40" s="78"/>
      <c r="K40" s="79"/>
      <c r="L40" s="76"/>
      <c r="M40" s="77"/>
      <c r="N40" s="78"/>
      <c r="O40" s="95"/>
      <c r="P40" s="174"/>
      <c r="Q40" s="177"/>
      <c r="R40" s="45"/>
      <c r="S40" s="45"/>
      <c r="T40" s="123"/>
      <c r="U40" s="126"/>
      <c r="V40" s="102">
        <f t="shared" si="1"/>
        <v>0</v>
      </c>
      <c r="W40" s="27">
        <f>#VALUE!</f>
        <v>0</v>
      </c>
      <c r="X40" s="28">
        <f t="shared" si="0"/>
        <v>0</v>
      </c>
      <c r="BR40" s="6"/>
    </row>
    <row r="41" spans="1:70" ht="15">
      <c r="A41" s="6"/>
      <c r="B41" s="3">
        <v>20</v>
      </c>
      <c r="C41" s="59"/>
      <c r="D41" s="60"/>
      <c r="E41" s="70"/>
      <c r="F41" s="70"/>
      <c r="G41" s="70"/>
      <c r="H41" s="71"/>
      <c r="I41" s="72"/>
      <c r="J41" s="73"/>
      <c r="K41" s="74"/>
      <c r="L41" s="71"/>
      <c r="M41" s="72"/>
      <c r="N41" s="73"/>
      <c r="O41" s="94"/>
      <c r="P41" s="173"/>
      <c r="Q41" s="177"/>
      <c r="R41" s="45"/>
      <c r="S41" s="45"/>
      <c r="T41" s="123"/>
      <c r="U41" s="126"/>
      <c r="V41" s="102">
        <f t="shared" si="1"/>
        <v>0</v>
      </c>
      <c r="W41" s="27">
        <f>#VALUE!</f>
        <v>0</v>
      </c>
      <c r="X41" s="28">
        <f t="shared" si="0"/>
        <v>0</v>
      </c>
      <c r="BR41" s="6"/>
    </row>
    <row r="42" spans="1:70" ht="15">
      <c r="A42" s="6"/>
      <c r="B42" s="26">
        <v>21</v>
      </c>
      <c r="C42" s="61"/>
      <c r="D42" s="62"/>
      <c r="E42" s="75"/>
      <c r="F42" s="75"/>
      <c r="G42" s="65"/>
      <c r="H42" s="76"/>
      <c r="I42" s="77"/>
      <c r="J42" s="78"/>
      <c r="K42" s="79"/>
      <c r="L42" s="76"/>
      <c r="M42" s="77"/>
      <c r="N42" s="78"/>
      <c r="O42" s="95"/>
      <c r="P42" s="174"/>
      <c r="Q42" s="177"/>
      <c r="R42" s="45"/>
      <c r="S42" s="45"/>
      <c r="T42" s="123"/>
      <c r="U42" s="126"/>
      <c r="V42" s="102">
        <f t="shared" si="1"/>
        <v>0</v>
      </c>
      <c r="W42" s="27">
        <f>#VALUE!</f>
        <v>0</v>
      </c>
      <c r="X42" s="28">
        <f t="shared" si="0"/>
        <v>0</v>
      </c>
      <c r="BR42" s="6"/>
    </row>
    <row r="43" spans="1:70" ht="15">
      <c r="A43" s="6"/>
      <c r="B43" s="3">
        <v>22</v>
      </c>
      <c r="C43" s="59"/>
      <c r="D43" s="60"/>
      <c r="E43" s="70"/>
      <c r="F43" s="70"/>
      <c r="G43" s="70"/>
      <c r="H43" s="71"/>
      <c r="I43" s="72"/>
      <c r="J43" s="73"/>
      <c r="K43" s="74"/>
      <c r="L43" s="71"/>
      <c r="M43" s="72"/>
      <c r="N43" s="73"/>
      <c r="O43" s="94"/>
      <c r="P43" s="173"/>
      <c r="Q43" s="177"/>
      <c r="R43" s="45"/>
      <c r="S43" s="45"/>
      <c r="T43" s="123"/>
      <c r="U43" s="126"/>
      <c r="V43" s="102">
        <f t="shared" si="1"/>
        <v>0</v>
      </c>
      <c r="W43" s="27">
        <f>#VALUE!</f>
        <v>0</v>
      </c>
      <c r="X43" s="28">
        <f t="shared" si="0"/>
        <v>0</v>
      </c>
      <c r="BR43" s="6"/>
    </row>
    <row r="44" spans="1:70" ht="15">
      <c r="A44" s="6"/>
      <c r="B44" s="26">
        <v>23</v>
      </c>
      <c r="C44" s="61"/>
      <c r="D44" s="62"/>
      <c r="E44" s="75"/>
      <c r="F44" s="75"/>
      <c r="G44" s="65"/>
      <c r="H44" s="76"/>
      <c r="I44" s="77"/>
      <c r="J44" s="78"/>
      <c r="K44" s="79"/>
      <c r="L44" s="76"/>
      <c r="M44" s="77"/>
      <c r="N44" s="78"/>
      <c r="O44" s="95"/>
      <c r="P44" s="174"/>
      <c r="Q44" s="177"/>
      <c r="R44" s="45"/>
      <c r="S44" s="45"/>
      <c r="T44" s="123"/>
      <c r="U44" s="126"/>
      <c r="V44" s="102">
        <f t="shared" si="1"/>
        <v>0</v>
      </c>
      <c r="W44" s="27">
        <f>#VALUE!</f>
        <v>0</v>
      </c>
      <c r="X44" s="28">
        <f t="shared" si="0"/>
        <v>0</v>
      </c>
      <c r="BR44" s="6"/>
    </row>
    <row r="45" spans="1:70" ht="15">
      <c r="A45" s="6"/>
      <c r="B45" s="3">
        <v>24</v>
      </c>
      <c r="C45" s="59"/>
      <c r="D45" s="60"/>
      <c r="E45" s="70"/>
      <c r="F45" s="70"/>
      <c r="G45" s="70"/>
      <c r="H45" s="71"/>
      <c r="I45" s="72"/>
      <c r="J45" s="73"/>
      <c r="K45" s="74"/>
      <c r="L45" s="71"/>
      <c r="M45" s="72"/>
      <c r="N45" s="73"/>
      <c r="O45" s="94"/>
      <c r="P45" s="173"/>
      <c r="Q45" s="177"/>
      <c r="R45" s="45"/>
      <c r="S45" s="45"/>
      <c r="T45" s="123"/>
      <c r="U45" s="126"/>
      <c r="V45" s="102">
        <f t="shared" si="1"/>
        <v>0</v>
      </c>
      <c r="W45" s="27">
        <f>#VALUE!</f>
        <v>0</v>
      </c>
      <c r="X45" s="28">
        <f t="shared" si="0"/>
        <v>0</v>
      </c>
      <c r="BR45" s="6"/>
    </row>
    <row r="46" spans="1:70" ht="15">
      <c r="A46" s="6"/>
      <c r="B46" s="26">
        <v>25</v>
      </c>
      <c r="C46" s="61"/>
      <c r="D46" s="62"/>
      <c r="E46" s="75"/>
      <c r="F46" s="75"/>
      <c r="G46" s="65"/>
      <c r="H46" s="76"/>
      <c r="I46" s="77"/>
      <c r="J46" s="78"/>
      <c r="K46" s="79"/>
      <c r="L46" s="76"/>
      <c r="M46" s="77"/>
      <c r="N46" s="78"/>
      <c r="O46" s="95"/>
      <c r="P46" s="174"/>
      <c r="Q46" s="177"/>
      <c r="R46" s="45"/>
      <c r="S46" s="45"/>
      <c r="T46" s="123"/>
      <c r="U46" s="126"/>
      <c r="V46" s="102">
        <f t="shared" si="1"/>
        <v>0</v>
      </c>
      <c r="W46" s="27">
        <f>#VALUE!</f>
        <v>0</v>
      </c>
      <c r="X46" s="28">
        <f t="shared" si="0"/>
        <v>0</v>
      </c>
      <c r="BR46" s="6"/>
    </row>
    <row r="47" spans="1:70" ht="15">
      <c r="A47" s="6"/>
      <c r="B47" s="3">
        <v>26</v>
      </c>
      <c r="C47" s="59"/>
      <c r="D47" s="60"/>
      <c r="E47" s="70"/>
      <c r="F47" s="70"/>
      <c r="G47" s="70"/>
      <c r="H47" s="71"/>
      <c r="I47" s="72"/>
      <c r="J47" s="73"/>
      <c r="K47" s="74"/>
      <c r="L47" s="71"/>
      <c r="M47" s="72"/>
      <c r="N47" s="73"/>
      <c r="O47" s="94"/>
      <c r="P47" s="173"/>
      <c r="Q47" s="177"/>
      <c r="R47" s="45"/>
      <c r="S47" s="45"/>
      <c r="T47" s="123"/>
      <c r="U47" s="126"/>
      <c r="V47" s="102">
        <f t="shared" si="1"/>
        <v>0</v>
      </c>
      <c r="W47" s="27">
        <f>#VALUE!</f>
        <v>0</v>
      </c>
      <c r="X47" s="28">
        <f t="shared" si="0"/>
        <v>0</v>
      </c>
      <c r="BR47" s="6"/>
    </row>
    <row r="48" spans="1:70" ht="15">
      <c r="A48" s="6"/>
      <c r="B48" s="26">
        <v>27</v>
      </c>
      <c r="C48" s="61"/>
      <c r="D48" s="62"/>
      <c r="E48" s="75"/>
      <c r="F48" s="75"/>
      <c r="G48" s="65"/>
      <c r="H48" s="76"/>
      <c r="I48" s="77"/>
      <c r="J48" s="78"/>
      <c r="K48" s="79"/>
      <c r="L48" s="76"/>
      <c r="M48" s="77"/>
      <c r="N48" s="78"/>
      <c r="O48" s="95"/>
      <c r="P48" s="174"/>
      <c r="Q48" s="177"/>
      <c r="R48" s="45"/>
      <c r="S48" s="45"/>
      <c r="T48" s="123"/>
      <c r="U48" s="126"/>
      <c r="V48" s="102">
        <f t="shared" si="1"/>
        <v>0</v>
      </c>
      <c r="W48" s="27">
        <f>#VALUE!</f>
        <v>0</v>
      </c>
      <c r="X48" s="28">
        <f t="shared" si="0"/>
        <v>0</v>
      </c>
      <c r="BR48" s="6"/>
    </row>
    <row r="49" spans="1:70" ht="15">
      <c r="A49" s="6"/>
      <c r="B49" s="3">
        <v>28</v>
      </c>
      <c r="C49" s="59"/>
      <c r="D49" s="60"/>
      <c r="E49" s="70"/>
      <c r="F49" s="70"/>
      <c r="G49" s="70"/>
      <c r="H49" s="71"/>
      <c r="I49" s="72"/>
      <c r="J49" s="73"/>
      <c r="K49" s="74"/>
      <c r="L49" s="71"/>
      <c r="M49" s="72"/>
      <c r="N49" s="73"/>
      <c r="O49" s="94"/>
      <c r="P49" s="173"/>
      <c r="Q49" s="177"/>
      <c r="R49" s="45"/>
      <c r="S49" s="45"/>
      <c r="T49" s="123"/>
      <c r="U49" s="126"/>
      <c r="V49" s="102">
        <f t="shared" si="1"/>
        <v>0</v>
      </c>
      <c r="W49" s="27">
        <f>#VALUE!</f>
        <v>0</v>
      </c>
      <c r="X49" s="28">
        <f t="shared" si="0"/>
        <v>0</v>
      </c>
      <c r="BR49" s="6"/>
    </row>
    <row r="50" spans="1:70" ht="15">
      <c r="A50" s="6"/>
      <c r="B50" s="26">
        <v>29</v>
      </c>
      <c r="C50" s="61"/>
      <c r="D50" s="62"/>
      <c r="E50" s="75"/>
      <c r="F50" s="75"/>
      <c r="G50" s="65"/>
      <c r="H50" s="76"/>
      <c r="I50" s="77"/>
      <c r="J50" s="78"/>
      <c r="K50" s="79"/>
      <c r="L50" s="76"/>
      <c r="M50" s="77"/>
      <c r="N50" s="78"/>
      <c r="O50" s="95"/>
      <c r="P50" s="174"/>
      <c r="Q50" s="177"/>
      <c r="R50" s="45"/>
      <c r="S50" s="45"/>
      <c r="T50" s="123"/>
      <c r="U50" s="126"/>
      <c r="V50" s="102">
        <f t="shared" si="1"/>
        <v>0</v>
      </c>
      <c r="W50" s="27">
        <f>#VALUE!</f>
        <v>0</v>
      </c>
      <c r="X50" s="28">
        <f t="shared" si="0"/>
        <v>0</v>
      </c>
      <c r="BR50" s="6"/>
    </row>
    <row r="51" spans="1:70" ht="15.75" thickBot="1">
      <c r="A51" s="6"/>
      <c r="B51" s="4">
        <v>30</v>
      </c>
      <c r="C51" s="63"/>
      <c r="D51" s="64"/>
      <c r="E51" s="80"/>
      <c r="F51" s="80"/>
      <c r="G51" s="70"/>
      <c r="H51" s="81"/>
      <c r="I51" s="82"/>
      <c r="J51" s="83"/>
      <c r="K51" s="84"/>
      <c r="L51" s="81"/>
      <c r="M51" s="82"/>
      <c r="N51" s="83"/>
      <c r="O51" s="96"/>
      <c r="P51" s="175"/>
      <c r="Q51" s="178"/>
      <c r="R51" s="46"/>
      <c r="S51" s="46"/>
      <c r="T51" s="124"/>
      <c r="U51" s="127"/>
      <c r="V51" s="102">
        <f t="shared" si="1"/>
        <v>0</v>
      </c>
      <c r="W51" s="27">
        <f>#VALUE!</f>
        <v>0</v>
      </c>
      <c r="X51" s="29">
        <f t="shared" si="0"/>
        <v>0</v>
      </c>
      <c r="BR51" s="6"/>
    </row>
    <row r="52" spans="17:28" s="6" customFormat="1" ht="18" customHeight="1" thickBot="1">
      <c r="Q52" s="130" t="s">
        <v>113</v>
      </c>
      <c r="R52" s="131"/>
      <c r="S52" s="131"/>
      <c r="T52" s="131"/>
      <c r="U52" s="139">
        <f>SUM(X22:X51)</f>
        <v>0</v>
      </c>
      <c r="V52" s="139"/>
      <c r="W52" s="140"/>
      <c r="AA52" s="20"/>
      <c r="AB52" s="21"/>
    </row>
    <row r="53" spans="17:23" s="6" customFormat="1" ht="24" thickBot="1">
      <c r="Q53" s="147" t="s">
        <v>333</v>
      </c>
      <c r="R53" s="148"/>
      <c r="S53" s="148"/>
      <c r="T53" s="148"/>
      <c r="U53" s="149">
        <f>U52*0.3</f>
        <v>0</v>
      </c>
      <c r="V53" s="150"/>
      <c r="W53" s="151">
        <f>U52*0.3</f>
        <v>0</v>
      </c>
    </row>
    <row r="54" s="6" customFormat="1" ht="14.25"/>
    <row r="55" s="6" customFormat="1" ht="14.25"/>
    <row r="56" s="6" customFormat="1" ht="14.25"/>
    <row r="57" s="6" customFormat="1" ht="14.25">
      <c r="S57" s="47"/>
    </row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</sheetData>
  <sheetProtection password="9EF8" sheet="1" objects="1" scenarios="1"/>
  <mergeCells count="22">
    <mergeCell ref="Q53:T53"/>
    <mergeCell ref="U53:W53"/>
    <mergeCell ref="B12:G12"/>
    <mergeCell ref="B14:G14"/>
    <mergeCell ref="Q10:S10"/>
    <mergeCell ref="I12:M12"/>
    <mergeCell ref="I14:M14"/>
    <mergeCell ref="Q11:U11"/>
    <mergeCell ref="B16:B19"/>
    <mergeCell ref="C16:C19"/>
    <mergeCell ref="D16:D19"/>
    <mergeCell ref="E16:E19"/>
    <mergeCell ref="H16:O17"/>
    <mergeCell ref="H18:K18"/>
    <mergeCell ref="L18:O18"/>
    <mergeCell ref="U52:W52"/>
    <mergeCell ref="W18:W19"/>
    <mergeCell ref="X18:X19"/>
    <mergeCell ref="L1:X9"/>
    <mergeCell ref="W11:X11"/>
    <mergeCell ref="P16:U17"/>
    <mergeCell ref="Q18:U18"/>
  </mergeCells>
  <dataValidations count="10">
    <dataValidation type="list" allowBlank="1" showInputMessage="1" showErrorMessage="1" sqref="G20:G21">
      <formula1>IF(E20="Women",mujeres,hombres)</formula1>
    </dataValidation>
    <dataValidation type="list" allowBlank="1" showInputMessage="1" showErrorMessage="1" sqref="Q20:U21">
      <formula1>room</formula1>
    </dataValidation>
    <dataValidation type="list" allowBlank="1" showInputMessage="1" showErrorMessage="1" sqref="E20:E51">
      <formula1>sex</formula1>
    </dataValidation>
    <dataValidation type="list" showInputMessage="1" showErrorMessage="1" sqref="B12:G12">
      <formula1>PAISES</formula1>
    </dataValidation>
    <dataValidation type="list" allowBlank="1" showInputMessage="1" showErrorMessage="1" sqref="F21">
      <formula1>IF(E23="Women",F_M,M_H)</formula1>
    </dataValidation>
    <dataValidation type="list" allowBlank="1" showInputMessage="1" showErrorMessage="1" sqref="F20">
      <formula1>IF(E20="Women",F_M,M_H)</formula1>
    </dataValidation>
    <dataValidation type="list" allowBlank="1" showInputMessage="1" showErrorMessage="1" sqref="P20:P51">
      <formula1>HOTELES</formula1>
    </dataValidation>
    <dataValidation type="list" allowBlank="1" showInputMessage="1" showErrorMessage="1" sqref="G22:G51">
      <formula1>IF(E22="Female",mujeres,hombres)</formula1>
    </dataValidation>
    <dataValidation type="list" allowBlank="1" showInputMessage="1" showErrorMessage="1" sqref="Q22:U51">
      <formula1>IF($P22="MELIÁ COSTA DEL SOL ****",room,room1)</formula1>
    </dataValidation>
    <dataValidation type="list" allowBlank="1" showInputMessage="1" showErrorMessage="1" sqref="F22:F51">
      <formula1>IF(E22="Female",F_M,M_H)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210"/>
  <sheetViews>
    <sheetView zoomScalePageLayoutView="0" workbookViewId="0" topLeftCell="A1">
      <selection activeCell="B13" sqref="B13"/>
    </sheetView>
  </sheetViews>
  <sheetFormatPr defaultColWidth="11.421875" defaultRowHeight="15"/>
  <cols>
    <col min="6" max="6" width="35.8515625" style="0" bestFit="1" customWidth="1"/>
    <col min="14" max="14" width="30.28125" style="91" customWidth="1"/>
  </cols>
  <sheetData>
    <row r="1" spans="1:14" ht="14.25">
      <c r="A1" s="2" t="s">
        <v>37</v>
      </c>
      <c r="B1" s="2" t="s">
        <v>25</v>
      </c>
      <c r="C1" t="s">
        <v>330</v>
      </c>
      <c r="D1" t="s">
        <v>32</v>
      </c>
      <c r="E1" t="s">
        <v>279</v>
      </c>
      <c r="F1" s="88" t="s">
        <v>275</v>
      </c>
      <c r="I1" s="2" t="s">
        <v>43</v>
      </c>
      <c r="J1" s="2" t="s">
        <v>43</v>
      </c>
      <c r="K1">
        <v>1</v>
      </c>
      <c r="M1" t="s">
        <v>290</v>
      </c>
      <c r="N1" s="91" t="s">
        <v>303</v>
      </c>
    </row>
    <row r="2" spans="1:14" ht="14.25">
      <c r="A2" s="2" t="s">
        <v>38</v>
      </c>
      <c r="B2" s="2" t="s">
        <v>26</v>
      </c>
      <c r="C2" t="s">
        <v>329</v>
      </c>
      <c r="D2" t="s">
        <v>33</v>
      </c>
      <c r="E2" t="s">
        <v>280</v>
      </c>
      <c r="F2" t="s">
        <v>47</v>
      </c>
      <c r="I2" s="2" t="s">
        <v>31</v>
      </c>
      <c r="J2" s="2" t="s">
        <v>31</v>
      </c>
      <c r="K2">
        <v>1</v>
      </c>
      <c r="M2" t="s">
        <v>291</v>
      </c>
      <c r="N2" s="92" t="s">
        <v>304</v>
      </c>
    </row>
    <row r="3" spans="1:14" ht="14.25">
      <c r="A3" s="2" t="s">
        <v>39</v>
      </c>
      <c r="B3" s="2" t="s">
        <v>27</v>
      </c>
      <c r="D3" s="112" t="s">
        <v>328</v>
      </c>
      <c r="E3" s="87" t="s">
        <v>281</v>
      </c>
      <c r="F3" t="s">
        <v>48</v>
      </c>
      <c r="I3" s="2" t="s">
        <v>42</v>
      </c>
      <c r="J3" s="2" t="s">
        <v>42</v>
      </c>
      <c r="K3">
        <v>1</v>
      </c>
      <c r="M3" s="87" t="s">
        <v>292</v>
      </c>
      <c r="N3" s="92" t="s">
        <v>305</v>
      </c>
    </row>
    <row r="4" spans="1:14" ht="14.25">
      <c r="A4" s="2" t="s">
        <v>40</v>
      </c>
      <c r="B4" s="2" t="s">
        <v>28</v>
      </c>
      <c r="E4" s="87" t="s">
        <v>282</v>
      </c>
      <c r="F4" t="s">
        <v>49</v>
      </c>
      <c r="I4" s="2" t="s">
        <v>25</v>
      </c>
      <c r="J4" s="2" t="s">
        <v>25</v>
      </c>
      <c r="K4">
        <v>1</v>
      </c>
      <c r="M4" s="87" t="s">
        <v>293</v>
      </c>
      <c r="N4" s="92" t="s">
        <v>306</v>
      </c>
    </row>
    <row r="5" spans="1:14" ht="14.25">
      <c r="A5" s="2" t="s">
        <v>41</v>
      </c>
      <c r="B5" s="2" t="s">
        <v>29</v>
      </c>
      <c r="C5" s="2"/>
      <c r="E5" s="87" t="s">
        <v>283</v>
      </c>
      <c r="F5" t="s">
        <v>50</v>
      </c>
      <c r="H5" t="s">
        <v>41</v>
      </c>
      <c r="I5" s="2" t="s">
        <v>26</v>
      </c>
      <c r="J5" s="2" t="s">
        <v>26</v>
      </c>
      <c r="K5">
        <v>1</v>
      </c>
      <c r="M5" s="87" t="s">
        <v>294</v>
      </c>
      <c r="N5" s="92" t="s">
        <v>307</v>
      </c>
    </row>
    <row r="6" spans="1:13" ht="14.25">
      <c r="A6" s="2" t="s">
        <v>42</v>
      </c>
      <c r="B6" s="2" t="s">
        <v>30</v>
      </c>
      <c r="E6" s="87" t="s">
        <v>284</v>
      </c>
      <c r="F6" t="s">
        <v>51</v>
      </c>
      <c r="I6" s="2" t="s">
        <v>27</v>
      </c>
      <c r="J6" s="2" t="s">
        <v>27</v>
      </c>
      <c r="K6">
        <v>1</v>
      </c>
      <c r="M6" s="87" t="s">
        <v>295</v>
      </c>
    </row>
    <row r="7" spans="1:13" ht="14.25">
      <c r="A7" s="2" t="s">
        <v>43</v>
      </c>
      <c r="B7" s="2" t="s">
        <v>31</v>
      </c>
      <c r="E7" s="87" t="s">
        <v>285</v>
      </c>
      <c r="F7" t="s">
        <v>52</v>
      </c>
      <c r="I7" s="2" t="s">
        <v>37</v>
      </c>
      <c r="J7" s="2" t="s">
        <v>37</v>
      </c>
      <c r="K7">
        <v>1</v>
      </c>
      <c r="M7" s="87" t="s">
        <v>296</v>
      </c>
    </row>
    <row r="8" spans="1:13" ht="14.25">
      <c r="A8" t="s">
        <v>20</v>
      </c>
      <c r="B8" t="s">
        <v>20</v>
      </c>
      <c r="E8" s="87" t="s">
        <v>286</v>
      </c>
      <c r="F8" t="s">
        <v>53</v>
      </c>
      <c r="I8" s="2" t="s">
        <v>28</v>
      </c>
      <c r="J8" s="2" t="s">
        <v>28</v>
      </c>
      <c r="K8">
        <v>1</v>
      </c>
      <c r="M8" s="87" t="s">
        <v>297</v>
      </c>
    </row>
    <row r="9" spans="1:13" ht="14.25">
      <c r="A9" t="s">
        <v>21</v>
      </c>
      <c r="B9" t="s">
        <v>21</v>
      </c>
      <c r="E9" s="87" t="s">
        <v>287</v>
      </c>
      <c r="F9" t="s">
        <v>54</v>
      </c>
      <c r="H9">
        <f>LOOKUP(H5,peso,K:K)</f>
        <v>1</v>
      </c>
      <c r="I9" s="2" t="s">
        <v>38</v>
      </c>
      <c r="J9" s="2" t="s">
        <v>38</v>
      </c>
      <c r="K9">
        <v>1</v>
      </c>
      <c r="M9" s="87" t="s">
        <v>298</v>
      </c>
    </row>
    <row r="10" spans="1:13" ht="14.25">
      <c r="A10" t="s">
        <v>22</v>
      </c>
      <c r="B10" t="s">
        <v>22</v>
      </c>
      <c r="E10" s="87" t="s">
        <v>288</v>
      </c>
      <c r="F10" t="s">
        <v>55</v>
      </c>
      <c r="I10" s="2" t="s">
        <v>29</v>
      </c>
      <c r="J10" s="2" t="s">
        <v>29</v>
      </c>
      <c r="K10">
        <v>1</v>
      </c>
      <c r="M10" s="87" t="s">
        <v>299</v>
      </c>
    </row>
    <row r="11" spans="1:13" ht="14.25">
      <c r="A11" t="s">
        <v>23</v>
      </c>
      <c r="B11" t="s">
        <v>23</v>
      </c>
      <c r="E11" s="87" t="s">
        <v>289</v>
      </c>
      <c r="F11" t="s">
        <v>56</v>
      </c>
      <c r="I11" s="2" t="s">
        <v>39</v>
      </c>
      <c r="J11" s="2" t="s">
        <v>39</v>
      </c>
      <c r="K11">
        <v>1</v>
      </c>
      <c r="M11" s="87" t="s">
        <v>300</v>
      </c>
    </row>
    <row r="12" spans="1:11" ht="14.25">
      <c r="A12" t="s">
        <v>24</v>
      </c>
      <c r="B12" t="s">
        <v>24</v>
      </c>
      <c r="F12" t="s">
        <v>57</v>
      </c>
      <c r="I12" s="2" t="s">
        <v>30</v>
      </c>
      <c r="J12" s="2" t="s">
        <v>30</v>
      </c>
      <c r="K12">
        <v>1</v>
      </c>
    </row>
    <row r="13" spans="1:11" ht="14.25">
      <c r="A13" t="s">
        <v>339</v>
      </c>
      <c r="B13" s="112" t="s">
        <v>339</v>
      </c>
      <c r="F13" t="s">
        <v>58</v>
      </c>
      <c r="I13" s="2" t="s">
        <v>40</v>
      </c>
      <c r="J13" s="2" t="s">
        <v>40</v>
      </c>
      <c r="K13">
        <v>1</v>
      </c>
    </row>
    <row r="14" spans="6:11" ht="14.25">
      <c r="F14" t="s">
        <v>59</v>
      </c>
      <c r="I14" s="2" t="s">
        <v>41</v>
      </c>
      <c r="J14" s="2" t="s">
        <v>41</v>
      </c>
      <c r="K14">
        <v>1</v>
      </c>
    </row>
    <row r="15" spans="6:11" ht="14.25">
      <c r="F15" t="s">
        <v>60</v>
      </c>
      <c r="J15" t="s">
        <v>20</v>
      </c>
      <c r="K15">
        <v>0</v>
      </c>
    </row>
    <row r="16" spans="6:11" ht="14.25">
      <c r="F16" t="s">
        <v>61</v>
      </c>
      <c r="J16" t="s">
        <v>21</v>
      </c>
      <c r="K16">
        <v>0</v>
      </c>
    </row>
    <row r="17" spans="6:11" ht="14.25">
      <c r="F17" t="s">
        <v>62</v>
      </c>
      <c r="J17" t="s">
        <v>22</v>
      </c>
      <c r="K17">
        <v>0</v>
      </c>
    </row>
    <row r="18" spans="6:11" ht="14.25">
      <c r="F18" t="s">
        <v>63</v>
      </c>
      <c r="G18" s="2" t="s">
        <v>31</v>
      </c>
      <c r="H18" s="2" t="s">
        <v>31</v>
      </c>
      <c r="J18" t="s">
        <v>23</v>
      </c>
      <c r="K18">
        <v>0</v>
      </c>
    </row>
    <row r="19" spans="6:11" ht="14.25">
      <c r="F19" t="s">
        <v>64</v>
      </c>
      <c r="J19" t="s">
        <v>24</v>
      </c>
      <c r="K19">
        <v>0</v>
      </c>
    </row>
    <row r="20" spans="1:6" ht="14.25">
      <c r="A20" t="s">
        <v>331</v>
      </c>
      <c r="F20" t="s">
        <v>65</v>
      </c>
    </row>
    <row r="21" spans="1:6" ht="14.25">
      <c r="A21" s="112" t="s">
        <v>331</v>
      </c>
      <c r="F21" t="s">
        <v>66</v>
      </c>
    </row>
    <row r="22" spans="1:6" ht="14.25">
      <c r="A22" s="112" t="s">
        <v>331</v>
      </c>
      <c r="F22" t="s">
        <v>67</v>
      </c>
    </row>
    <row r="23" ht="14.25">
      <c r="F23" t="s">
        <v>68</v>
      </c>
    </row>
    <row r="24" ht="14.25">
      <c r="F24" t="s">
        <v>69</v>
      </c>
    </row>
    <row r="25" ht="14.25">
      <c r="F25" t="s">
        <v>70</v>
      </c>
    </row>
    <row r="26" ht="14.25">
      <c r="F26" t="s">
        <v>71</v>
      </c>
    </row>
    <row r="27" ht="14.25">
      <c r="F27" t="s">
        <v>72</v>
      </c>
    </row>
    <row r="28" ht="14.25">
      <c r="F28" t="s">
        <v>73</v>
      </c>
    </row>
    <row r="29" ht="14.25">
      <c r="F29" t="s">
        <v>74</v>
      </c>
    </row>
    <row r="30" ht="14.25">
      <c r="F30" t="s">
        <v>75</v>
      </c>
    </row>
    <row r="31" ht="14.25">
      <c r="F31" t="s">
        <v>76</v>
      </c>
    </row>
    <row r="32" ht="14.25">
      <c r="F32" t="s">
        <v>77</v>
      </c>
    </row>
    <row r="33" ht="14.25">
      <c r="F33" t="s">
        <v>78</v>
      </c>
    </row>
    <row r="34" ht="14.25">
      <c r="F34" t="s">
        <v>79</v>
      </c>
    </row>
    <row r="35" ht="14.25">
      <c r="F35" t="s">
        <v>80</v>
      </c>
    </row>
    <row r="36" ht="14.25">
      <c r="F36" t="s">
        <v>81</v>
      </c>
    </row>
    <row r="37" ht="14.25">
      <c r="F37" t="s">
        <v>82</v>
      </c>
    </row>
    <row r="38" ht="14.25">
      <c r="F38" t="s">
        <v>83</v>
      </c>
    </row>
    <row r="39" ht="14.25">
      <c r="F39" t="s">
        <v>84</v>
      </c>
    </row>
    <row r="40" ht="14.25">
      <c r="F40" t="s">
        <v>85</v>
      </c>
    </row>
    <row r="41" ht="14.25">
      <c r="F41" t="s">
        <v>86</v>
      </c>
    </row>
    <row r="42" ht="14.25">
      <c r="F42" t="s">
        <v>87</v>
      </c>
    </row>
    <row r="43" ht="14.25">
      <c r="F43" t="s">
        <v>88</v>
      </c>
    </row>
    <row r="44" ht="14.25">
      <c r="F44" t="s">
        <v>89</v>
      </c>
    </row>
    <row r="45" ht="11.25" customHeight="1">
      <c r="F45" t="s">
        <v>90</v>
      </c>
    </row>
    <row r="46" ht="14.25" hidden="1">
      <c r="F46" t="s">
        <v>91</v>
      </c>
    </row>
    <row r="47" ht="14.25">
      <c r="F47" t="s">
        <v>92</v>
      </c>
    </row>
    <row r="48" ht="14.25">
      <c r="F48" t="s">
        <v>93</v>
      </c>
    </row>
    <row r="49" ht="14.25">
      <c r="F49" t="s">
        <v>94</v>
      </c>
    </row>
    <row r="50" ht="14.25">
      <c r="F50" t="s">
        <v>95</v>
      </c>
    </row>
    <row r="51" ht="14.25">
      <c r="F51" t="s">
        <v>96</v>
      </c>
    </row>
    <row r="52" ht="14.25">
      <c r="F52" s="87"/>
    </row>
    <row r="53" ht="14.25">
      <c r="F53" s="88" t="s">
        <v>274</v>
      </c>
    </row>
    <row r="54" spans="6:9" ht="14.25">
      <c r="F54" s="87" t="s">
        <v>120</v>
      </c>
      <c r="I54" s="87" t="s">
        <v>119</v>
      </c>
    </row>
    <row r="55" spans="6:9" ht="14.25">
      <c r="F55" s="87" t="s">
        <v>121</v>
      </c>
      <c r="I55" s="87"/>
    </row>
    <row r="56" spans="6:9" ht="14.25">
      <c r="F56" s="87" t="s">
        <v>122</v>
      </c>
      <c r="I56" s="87"/>
    </row>
    <row r="57" spans="6:9" ht="14.25">
      <c r="F57" s="87" t="s">
        <v>123</v>
      </c>
      <c r="I57" s="87"/>
    </row>
    <row r="58" spans="6:9" ht="14.25">
      <c r="F58" s="87" t="s">
        <v>124</v>
      </c>
      <c r="I58" s="87"/>
    </row>
    <row r="59" spans="6:9" ht="14.25">
      <c r="F59" s="87" t="s">
        <v>125</v>
      </c>
      <c r="I59" s="87"/>
    </row>
    <row r="60" spans="6:9" ht="14.25">
      <c r="F60" s="87" t="s">
        <v>126</v>
      </c>
      <c r="I60" s="87"/>
    </row>
    <row r="61" spans="6:9" ht="14.25">
      <c r="F61" s="87" t="s">
        <v>127</v>
      </c>
      <c r="I61" s="87"/>
    </row>
    <row r="62" spans="6:9" ht="14.25">
      <c r="F62" s="87" t="s">
        <v>128</v>
      </c>
      <c r="I62" s="87"/>
    </row>
    <row r="63" spans="6:9" ht="14.25">
      <c r="F63" s="87" t="s">
        <v>129</v>
      </c>
      <c r="I63" s="87"/>
    </row>
    <row r="64" spans="6:9" ht="14.25">
      <c r="F64" s="87" t="s">
        <v>130</v>
      </c>
      <c r="I64" s="87"/>
    </row>
    <row r="65" spans="6:9" ht="14.25">
      <c r="F65" s="87" t="s">
        <v>131</v>
      </c>
      <c r="I65" s="87"/>
    </row>
    <row r="66" spans="6:9" ht="14.25">
      <c r="F66" s="87" t="s">
        <v>132</v>
      </c>
      <c r="I66" s="87"/>
    </row>
    <row r="67" spans="6:9" ht="14.25">
      <c r="F67" s="87" t="s">
        <v>133</v>
      </c>
      <c r="I67" s="87"/>
    </row>
    <row r="68" spans="6:9" ht="14.25">
      <c r="F68" s="87" t="s">
        <v>134</v>
      </c>
      <c r="I68" s="87"/>
    </row>
    <row r="69" spans="6:9" ht="14.25">
      <c r="F69" s="87" t="s">
        <v>135</v>
      </c>
      <c r="I69" s="87"/>
    </row>
    <row r="70" ht="14.25">
      <c r="F70" s="87" t="s">
        <v>136</v>
      </c>
    </row>
    <row r="71" ht="14.25">
      <c r="F71" s="87" t="s">
        <v>137</v>
      </c>
    </row>
    <row r="72" ht="14.25">
      <c r="F72" s="87" t="s">
        <v>138</v>
      </c>
    </row>
    <row r="73" ht="14.25">
      <c r="F73" s="87" t="s">
        <v>139</v>
      </c>
    </row>
    <row r="74" ht="14.25">
      <c r="F74" s="87" t="s">
        <v>140</v>
      </c>
    </row>
    <row r="75" ht="14.25">
      <c r="F75" s="87" t="s">
        <v>141</v>
      </c>
    </row>
    <row r="76" ht="14.25">
      <c r="F76" s="87" t="s">
        <v>142</v>
      </c>
    </row>
    <row r="77" ht="14.25">
      <c r="F77" s="87" t="s">
        <v>143</v>
      </c>
    </row>
    <row r="78" ht="14.25">
      <c r="F78" s="87" t="s">
        <v>144</v>
      </c>
    </row>
    <row r="79" ht="14.25">
      <c r="F79" s="87" t="s">
        <v>145</v>
      </c>
    </row>
    <row r="80" ht="14.25">
      <c r="F80" s="87" t="s">
        <v>146</v>
      </c>
    </row>
    <row r="81" ht="14.25">
      <c r="F81" s="87" t="s">
        <v>147</v>
      </c>
    </row>
    <row r="82" ht="14.25">
      <c r="F82" s="87" t="s">
        <v>148</v>
      </c>
    </row>
    <row r="83" ht="14.25">
      <c r="F83" s="87" t="s">
        <v>149</v>
      </c>
    </row>
    <row r="84" ht="14.25">
      <c r="F84" s="87" t="s">
        <v>150</v>
      </c>
    </row>
    <row r="85" ht="14.25">
      <c r="F85" s="87" t="s">
        <v>151</v>
      </c>
    </row>
    <row r="86" ht="14.25">
      <c r="F86" s="87" t="s">
        <v>152</v>
      </c>
    </row>
    <row r="87" ht="14.25">
      <c r="F87" s="87" t="s">
        <v>153</v>
      </c>
    </row>
    <row r="88" ht="14.25">
      <c r="F88" s="87" t="s">
        <v>154</v>
      </c>
    </row>
    <row r="89" ht="14.25">
      <c r="F89" s="87" t="s">
        <v>155</v>
      </c>
    </row>
    <row r="90" ht="14.25">
      <c r="F90" s="87" t="s">
        <v>156</v>
      </c>
    </row>
    <row r="91" ht="14.25">
      <c r="F91" s="87" t="s">
        <v>157</v>
      </c>
    </row>
    <row r="92" ht="14.25">
      <c r="F92" s="87" t="s">
        <v>158</v>
      </c>
    </row>
    <row r="93" ht="14.25">
      <c r="F93" s="87" t="s">
        <v>159</v>
      </c>
    </row>
    <row r="94" ht="14.25">
      <c r="F94" s="87" t="s">
        <v>160</v>
      </c>
    </row>
    <row r="95" ht="14.25">
      <c r="F95" s="87" t="s">
        <v>161</v>
      </c>
    </row>
    <row r="96" ht="14.25">
      <c r="F96" s="87" t="s">
        <v>162</v>
      </c>
    </row>
    <row r="97" ht="14.25">
      <c r="F97" s="87" t="s">
        <v>163</v>
      </c>
    </row>
    <row r="98" ht="14.25">
      <c r="F98" s="87" t="s">
        <v>164</v>
      </c>
    </row>
    <row r="99" ht="14.25">
      <c r="F99" s="87" t="s">
        <v>165</v>
      </c>
    </row>
    <row r="100" ht="14.25">
      <c r="F100" s="87" t="s">
        <v>166</v>
      </c>
    </row>
    <row r="101" ht="14.25">
      <c r="F101" s="87" t="s">
        <v>167</v>
      </c>
    </row>
    <row r="102" spans="6:9" ht="14.25">
      <c r="F102" s="87" t="s">
        <v>168</v>
      </c>
      <c r="I102" s="87"/>
    </row>
    <row r="103" spans="6:9" ht="14.25">
      <c r="F103" s="87" t="s">
        <v>169</v>
      </c>
      <c r="I103" s="87"/>
    </row>
    <row r="104" spans="6:9" ht="14.25">
      <c r="F104" s="87" t="s">
        <v>170</v>
      </c>
      <c r="I104" s="87"/>
    </row>
    <row r="105" spans="6:10" ht="14.25">
      <c r="F105" s="87"/>
      <c r="I105" s="87" t="s">
        <v>171</v>
      </c>
      <c r="J105" s="87" t="s">
        <v>172</v>
      </c>
    </row>
    <row r="106" spans="6:10" ht="14.25">
      <c r="F106" s="88" t="s">
        <v>276</v>
      </c>
      <c r="I106" s="87"/>
      <c r="J106" s="87" t="s">
        <v>173</v>
      </c>
    </row>
    <row r="107" spans="6:10" ht="14.25">
      <c r="F107" s="87" t="s">
        <v>193</v>
      </c>
      <c r="I107" s="87"/>
      <c r="J107" s="87" t="s">
        <v>174</v>
      </c>
    </row>
    <row r="108" spans="6:10" ht="14.25">
      <c r="F108" s="87" t="s">
        <v>194</v>
      </c>
      <c r="I108" s="87"/>
      <c r="J108" s="87" t="s">
        <v>175</v>
      </c>
    </row>
    <row r="109" spans="6:10" ht="14.25">
      <c r="F109" s="87" t="s">
        <v>195</v>
      </c>
      <c r="I109" s="87"/>
      <c r="J109" s="87" t="s">
        <v>176</v>
      </c>
    </row>
    <row r="110" spans="6:10" ht="14.25">
      <c r="F110" s="87" t="s">
        <v>196</v>
      </c>
      <c r="I110" s="87"/>
      <c r="J110" s="87" t="s">
        <v>177</v>
      </c>
    </row>
    <row r="111" spans="6:10" ht="14.25">
      <c r="F111" s="87" t="s">
        <v>197</v>
      </c>
      <c r="I111" s="87"/>
      <c r="J111" s="87" t="s">
        <v>178</v>
      </c>
    </row>
    <row r="112" spans="6:10" ht="14.25">
      <c r="F112" s="87" t="s">
        <v>198</v>
      </c>
      <c r="I112" s="87"/>
      <c r="J112" s="87" t="s">
        <v>179</v>
      </c>
    </row>
    <row r="113" spans="6:10" ht="14.25">
      <c r="F113" s="87" t="s">
        <v>199</v>
      </c>
      <c r="I113" s="87"/>
      <c r="J113" s="87" t="s">
        <v>180</v>
      </c>
    </row>
    <row r="114" spans="6:10" ht="14.25">
      <c r="F114" s="87" t="s">
        <v>200</v>
      </c>
      <c r="I114" s="87"/>
      <c r="J114" s="87" t="s">
        <v>181</v>
      </c>
    </row>
    <row r="115" spans="6:10" ht="14.25">
      <c r="F115" s="87" t="s">
        <v>201</v>
      </c>
      <c r="I115" s="87"/>
      <c r="J115" s="87" t="s">
        <v>182</v>
      </c>
    </row>
    <row r="116" spans="6:10" ht="14.25">
      <c r="F116" s="87" t="s">
        <v>202</v>
      </c>
      <c r="I116" s="87"/>
      <c r="J116" s="87" t="s">
        <v>183</v>
      </c>
    </row>
    <row r="117" spans="6:10" ht="14.25">
      <c r="F117" s="87" t="s">
        <v>203</v>
      </c>
      <c r="I117" s="87"/>
      <c r="J117" s="87" t="s">
        <v>184</v>
      </c>
    </row>
    <row r="118" spans="6:10" ht="14.25">
      <c r="F118" s="87" t="s">
        <v>204</v>
      </c>
      <c r="I118" s="87"/>
      <c r="J118" s="87" t="s">
        <v>185</v>
      </c>
    </row>
    <row r="119" spans="6:10" ht="14.25">
      <c r="F119" s="87" t="s">
        <v>205</v>
      </c>
      <c r="I119" s="87"/>
      <c r="J119" s="87" t="s">
        <v>186</v>
      </c>
    </row>
    <row r="120" spans="6:10" ht="14.25">
      <c r="F120" s="87" t="s">
        <v>206</v>
      </c>
      <c r="I120" s="87"/>
      <c r="J120" s="87" t="s">
        <v>187</v>
      </c>
    </row>
    <row r="121" spans="6:10" ht="14.25">
      <c r="F121" s="87" t="s">
        <v>207</v>
      </c>
      <c r="I121" s="87"/>
      <c r="J121" s="87" t="s">
        <v>188</v>
      </c>
    </row>
    <row r="122" spans="6:10" ht="14.25">
      <c r="F122" s="87" t="s">
        <v>208</v>
      </c>
      <c r="I122" s="87"/>
      <c r="J122" s="87" t="s">
        <v>189</v>
      </c>
    </row>
    <row r="123" spans="6:10" ht="14.25">
      <c r="F123" s="87" t="s">
        <v>209</v>
      </c>
      <c r="I123" s="87"/>
      <c r="J123" s="87" t="s">
        <v>190</v>
      </c>
    </row>
    <row r="124" spans="6:10" ht="14.25">
      <c r="F124" s="87" t="s">
        <v>210</v>
      </c>
      <c r="I124" s="87"/>
      <c r="J124" s="87" t="s">
        <v>191</v>
      </c>
    </row>
    <row r="125" spans="6:10" ht="14.25">
      <c r="F125" s="87" t="s">
        <v>211</v>
      </c>
      <c r="I125" s="87" t="s">
        <v>192</v>
      </c>
      <c r="J125" s="87" t="s">
        <v>193</v>
      </c>
    </row>
    <row r="126" spans="6:10" ht="14.25">
      <c r="F126" s="87" t="s">
        <v>212</v>
      </c>
      <c r="I126" s="87"/>
      <c r="J126" s="87" t="s">
        <v>194</v>
      </c>
    </row>
    <row r="127" spans="6:10" ht="14.25">
      <c r="F127" s="87" t="s">
        <v>213</v>
      </c>
      <c r="I127" s="87"/>
      <c r="J127" s="87" t="s">
        <v>195</v>
      </c>
    </row>
    <row r="128" spans="6:10" ht="14.25">
      <c r="F128" s="87" t="s">
        <v>214</v>
      </c>
      <c r="I128" s="87"/>
      <c r="J128" s="87" t="s">
        <v>196</v>
      </c>
    </row>
    <row r="129" spans="6:10" ht="14.25">
      <c r="F129" s="87" t="s">
        <v>215</v>
      </c>
      <c r="I129" s="87"/>
      <c r="J129" s="87" t="s">
        <v>197</v>
      </c>
    </row>
    <row r="130" spans="6:10" ht="14.25">
      <c r="F130" s="87" t="s">
        <v>216</v>
      </c>
      <c r="I130" s="87"/>
      <c r="J130" s="87" t="s">
        <v>198</v>
      </c>
    </row>
    <row r="131" spans="6:10" ht="14.25">
      <c r="F131" s="87" t="s">
        <v>217</v>
      </c>
      <c r="I131" s="87"/>
      <c r="J131" s="87" t="s">
        <v>199</v>
      </c>
    </row>
    <row r="132" spans="6:10" ht="14.25">
      <c r="F132" s="87" t="s">
        <v>218</v>
      </c>
      <c r="I132" s="87"/>
      <c r="J132" s="87" t="s">
        <v>200</v>
      </c>
    </row>
    <row r="133" spans="6:10" ht="14.25">
      <c r="F133" s="87" t="s">
        <v>219</v>
      </c>
      <c r="I133" s="87"/>
      <c r="J133" s="87" t="s">
        <v>201</v>
      </c>
    </row>
    <row r="134" spans="6:10" ht="14.25">
      <c r="F134" s="87" t="s">
        <v>220</v>
      </c>
      <c r="J134" s="87" t="s">
        <v>202</v>
      </c>
    </row>
    <row r="135" spans="6:10" ht="14.25">
      <c r="F135" s="87" t="s">
        <v>221</v>
      </c>
      <c r="J135" s="87" t="s">
        <v>203</v>
      </c>
    </row>
    <row r="136" spans="6:10" ht="14.25">
      <c r="F136" s="87" t="s">
        <v>222</v>
      </c>
      <c r="J136" s="87" t="s">
        <v>204</v>
      </c>
    </row>
    <row r="137" spans="6:10" ht="14.25">
      <c r="F137" s="87" t="s">
        <v>223</v>
      </c>
      <c r="J137" s="87" t="s">
        <v>205</v>
      </c>
    </row>
    <row r="138" spans="6:10" ht="14.25">
      <c r="F138" s="87" t="s">
        <v>224</v>
      </c>
      <c r="J138" s="87" t="s">
        <v>206</v>
      </c>
    </row>
    <row r="139" spans="6:10" ht="14.25">
      <c r="F139" s="87" t="s">
        <v>225</v>
      </c>
      <c r="J139" s="87" t="s">
        <v>207</v>
      </c>
    </row>
    <row r="140" spans="6:10" ht="14.25">
      <c r="F140" s="87" t="s">
        <v>226</v>
      </c>
      <c r="J140" s="87" t="s">
        <v>208</v>
      </c>
    </row>
    <row r="141" spans="6:10" ht="14.25">
      <c r="F141" s="87" t="s">
        <v>227</v>
      </c>
      <c r="J141" s="87" t="s">
        <v>209</v>
      </c>
    </row>
    <row r="142" spans="6:10" ht="14.25">
      <c r="F142" s="87" t="s">
        <v>228</v>
      </c>
      <c r="J142" s="87" t="s">
        <v>210</v>
      </c>
    </row>
    <row r="143" spans="6:10" ht="14.25">
      <c r="F143" s="87" t="s">
        <v>229</v>
      </c>
      <c r="J143" s="87" t="s">
        <v>211</v>
      </c>
    </row>
    <row r="144" spans="6:10" ht="14.25">
      <c r="F144" s="87" t="s">
        <v>230</v>
      </c>
      <c r="J144" s="87" t="s">
        <v>212</v>
      </c>
    </row>
    <row r="145" spans="6:10" ht="14.25">
      <c r="F145" s="87" t="s">
        <v>231</v>
      </c>
      <c r="J145" s="87" t="s">
        <v>213</v>
      </c>
    </row>
    <row r="146" spans="6:10" ht="14.25">
      <c r="F146" s="87"/>
      <c r="J146" s="87" t="s">
        <v>214</v>
      </c>
    </row>
    <row r="147" spans="6:10" ht="14.25">
      <c r="F147" s="88" t="s">
        <v>277</v>
      </c>
      <c r="J147" s="87" t="s">
        <v>215</v>
      </c>
    </row>
    <row r="148" spans="6:10" ht="14.25">
      <c r="F148" s="87" t="s">
        <v>172</v>
      </c>
      <c r="J148" s="87" t="s">
        <v>216</v>
      </c>
    </row>
    <row r="149" spans="6:10" ht="14.25">
      <c r="F149" s="87" t="s">
        <v>173</v>
      </c>
      <c r="J149" s="87" t="s">
        <v>217</v>
      </c>
    </row>
    <row r="150" spans="6:10" ht="14.25">
      <c r="F150" s="87" t="s">
        <v>174</v>
      </c>
      <c r="I150" s="87"/>
      <c r="J150" s="87" t="s">
        <v>218</v>
      </c>
    </row>
    <row r="151" spans="6:10" ht="14.25">
      <c r="F151" s="87" t="s">
        <v>175</v>
      </c>
      <c r="I151" s="87"/>
      <c r="J151" s="87" t="s">
        <v>219</v>
      </c>
    </row>
    <row r="152" spans="6:10" ht="14.25">
      <c r="F152" s="87" t="s">
        <v>176</v>
      </c>
      <c r="I152" s="87"/>
      <c r="J152" s="87" t="s">
        <v>220</v>
      </c>
    </row>
    <row r="153" spans="6:10" ht="14.25">
      <c r="F153" s="87" t="s">
        <v>177</v>
      </c>
      <c r="I153" s="87"/>
      <c r="J153" s="87" t="s">
        <v>221</v>
      </c>
    </row>
    <row r="154" spans="6:10" ht="14.25">
      <c r="F154" s="87" t="s">
        <v>178</v>
      </c>
      <c r="I154" s="87"/>
      <c r="J154" s="87" t="s">
        <v>222</v>
      </c>
    </row>
    <row r="155" spans="6:10" ht="14.25">
      <c r="F155" s="87" t="s">
        <v>179</v>
      </c>
      <c r="I155" s="87"/>
      <c r="J155" s="87" t="s">
        <v>223</v>
      </c>
    </row>
    <row r="156" spans="6:10" ht="14.25">
      <c r="F156" s="87" t="s">
        <v>180</v>
      </c>
      <c r="I156" s="87"/>
      <c r="J156" s="87" t="s">
        <v>224</v>
      </c>
    </row>
    <row r="157" spans="6:10" ht="14.25">
      <c r="F157" s="87" t="s">
        <v>181</v>
      </c>
      <c r="I157" s="87"/>
      <c r="J157" s="87" t="s">
        <v>225</v>
      </c>
    </row>
    <row r="158" spans="6:10" ht="14.25">
      <c r="F158" s="87" t="s">
        <v>182</v>
      </c>
      <c r="I158" s="87"/>
      <c r="J158" s="87" t="s">
        <v>226</v>
      </c>
    </row>
    <row r="159" spans="6:10" ht="14.25">
      <c r="F159" s="87" t="s">
        <v>183</v>
      </c>
      <c r="I159" s="87"/>
      <c r="J159" s="87" t="s">
        <v>227</v>
      </c>
    </row>
    <row r="160" spans="6:10" ht="14.25">
      <c r="F160" s="87" t="s">
        <v>184</v>
      </c>
      <c r="I160" s="87"/>
      <c r="J160" s="87" t="s">
        <v>228</v>
      </c>
    </row>
    <row r="161" spans="6:10" ht="14.25">
      <c r="F161" s="87" t="s">
        <v>185</v>
      </c>
      <c r="I161" s="87"/>
      <c r="J161" s="87" t="s">
        <v>229</v>
      </c>
    </row>
    <row r="162" spans="6:10" ht="14.25">
      <c r="F162" s="87" t="s">
        <v>186</v>
      </c>
      <c r="I162" s="87"/>
      <c r="J162" s="87" t="s">
        <v>230</v>
      </c>
    </row>
    <row r="163" spans="6:10" ht="14.25">
      <c r="F163" s="87" t="s">
        <v>187</v>
      </c>
      <c r="I163" s="87"/>
      <c r="J163" s="87" t="s">
        <v>231</v>
      </c>
    </row>
    <row r="164" spans="6:10" ht="14.25">
      <c r="F164" s="87" t="s">
        <v>188</v>
      </c>
      <c r="I164" s="87" t="s">
        <v>232</v>
      </c>
      <c r="J164" s="87" t="s">
        <v>233</v>
      </c>
    </row>
    <row r="165" spans="6:10" ht="14.25">
      <c r="F165" s="87" t="s">
        <v>189</v>
      </c>
      <c r="I165" s="87"/>
      <c r="J165" s="87" t="s">
        <v>234</v>
      </c>
    </row>
    <row r="166" spans="6:10" ht="14.25">
      <c r="F166" s="87" t="s">
        <v>190</v>
      </c>
      <c r="J166" s="87" t="s">
        <v>235</v>
      </c>
    </row>
    <row r="167" spans="6:10" ht="14.25">
      <c r="F167" s="87" t="s">
        <v>191</v>
      </c>
      <c r="J167" s="87" t="s">
        <v>236</v>
      </c>
    </row>
    <row r="168" spans="6:10" ht="14.25">
      <c r="F168" s="87"/>
      <c r="J168" s="87" t="s">
        <v>237</v>
      </c>
    </row>
    <row r="169" spans="6:10" ht="14.25">
      <c r="F169" s="89" t="s">
        <v>278</v>
      </c>
      <c r="J169" s="87" t="s">
        <v>238</v>
      </c>
    </row>
    <row r="170" spans="6:10" ht="14.25">
      <c r="F170" s="87" t="s">
        <v>233</v>
      </c>
      <c r="J170" s="87" t="s">
        <v>239</v>
      </c>
    </row>
    <row r="171" spans="6:10" ht="14.25">
      <c r="F171" s="87" t="s">
        <v>234</v>
      </c>
      <c r="J171" s="87" t="s">
        <v>240</v>
      </c>
    </row>
    <row r="172" spans="6:10" ht="14.25">
      <c r="F172" s="87" t="s">
        <v>235</v>
      </c>
      <c r="J172" s="87" t="s">
        <v>241</v>
      </c>
    </row>
    <row r="173" spans="6:10" ht="14.25">
      <c r="F173" s="87" t="s">
        <v>236</v>
      </c>
      <c r="J173" s="87" t="s">
        <v>242</v>
      </c>
    </row>
    <row r="174" spans="6:10" ht="14.25">
      <c r="F174" s="87" t="s">
        <v>237</v>
      </c>
      <c r="J174" s="87" t="s">
        <v>243</v>
      </c>
    </row>
    <row r="175" spans="6:10" ht="14.25">
      <c r="F175" s="87" t="s">
        <v>238</v>
      </c>
      <c r="J175" s="87" t="s">
        <v>244</v>
      </c>
    </row>
    <row r="176" spans="6:10" ht="14.25">
      <c r="F176" s="87" t="s">
        <v>239</v>
      </c>
      <c r="J176" s="87" t="s">
        <v>245</v>
      </c>
    </row>
    <row r="177" spans="6:10" ht="14.25">
      <c r="F177" s="87" t="s">
        <v>240</v>
      </c>
      <c r="J177" s="87" t="s">
        <v>246</v>
      </c>
    </row>
    <row r="178" spans="6:10" ht="14.25">
      <c r="F178" s="87" t="s">
        <v>241</v>
      </c>
      <c r="J178" s="87" t="s">
        <v>247</v>
      </c>
    </row>
    <row r="179" spans="6:10" ht="14.25">
      <c r="F179" s="87" t="s">
        <v>242</v>
      </c>
      <c r="J179" s="87" t="s">
        <v>248</v>
      </c>
    </row>
    <row r="180" spans="6:10" ht="14.25">
      <c r="F180" s="87" t="s">
        <v>243</v>
      </c>
      <c r="J180" s="87" t="s">
        <v>249</v>
      </c>
    </row>
    <row r="181" spans="6:10" ht="14.25">
      <c r="F181" s="87" t="s">
        <v>244</v>
      </c>
      <c r="J181" s="87" t="s">
        <v>250</v>
      </c>
    </row>
    <row r="182" spans="6:10" ht="14.25">
      <c r="F182" s="87" t="s">
        <v>245</v>
      </c>
      <c r="J182" s="87" t="s">
        <v>251</v>
      </c>
    </row>
    <row r="183" spans="6:10" ht="14.25">
      <c r="F183" s="87" t="s">
        <v>246</v>
      </c>
      <c r="J183" s="87" t="s">
        <v>252</v>
      </c>
    </row>
    <row r="184" spans="6:10" ht="14.25">
      <c r="F184" s="87" t="s">
        <v>247</v>
      </c>
      <c r="J184" s="87" t="s">
        <v>253</v>
      </c>
    </row>
    <row r="185" spans="6:10" ht="14.25">
      <c r="F185" s="87" t="s">
        <v>248</v>
      </c>
      <c r="J185" s="87" t="s">
        <v>254</v>
      </c>
    </row>
    <row r="186" spans="6:10" ht="14.25">
      <c r="F186" s="87" t="s">
        <v>249</v>
      </c>
      <c r="J186" s="87" t="s">
        <v>255</v>
      </c>
    </row>
    <row r="187" spans="6:10" ht="14.25">
      <c r="F187" s="87" t="s">
        <v>250</v>
      </c>
      <c r="J187" s="87" t="s">
        <v>256</v>
      </c>
    </row>
    <row r="188" spans="6:10" ht="14.25">
      <c r="F188" s="87" t="s">
        <v>251</v>
      </c>
      <c r="J188" s="87" t="s">
        <v>257</v>
      </c>
    </row>
    <row r="189" spans="6:10" ht="14.25">
      <c r="F189" s="87" t="s">
        <v>252</v>
      </c>
      <c r="J189" s="87" t="s">
        <v>258</v>
      </c>
    </row>
    <row r="190" spans="6:10" ht="14.25">
      <c r="F190" s="87" t="s">
        <v>253</v>
      </c>
      <c r="J190" s="87" t="s">
        <v>259</v>
      </c>
    </row>
    <row r="191" spans="6:10" ht="14.25">
      <c r="F191" s="87" t="s">
        <v>254</v>
      </c>
      <c r="J191" s="87" t="s">
        <v>260</v>
      </c>
    </row>
    <row r="192" spans="6:10" ht="14.25">
      <c r="F192" s="87" t="s">
        <v>255</v>
      </c>
      <c r="J192" s="87" t="s">
        <v>261</v>
      </c>
    </row>
    <row r="193" spans="6:10" ht="14.25">
      <c r="F193" s="87" t="s">
        <v>256</v>
      </c>
      <c r="J193" s="87" t="s">
        <v>262</v>
      </c>
    </row>
    <row r="194" spans="6:10" ht="14.25">
      <c r="F194" s="87" t="s">
        <v>257</v>
      </c>
      <c r="J194" s="87" t="s">
        <v>263</v>
      </c>
    </row>
    <row r="195" spans="6:10" ht="14.25">
      <c r="F195" s="87" t="s">
        <v>258</v>
      </c>
      <c r="J195" s="87" t="s">
        <v>264</v>
      </c>
    </row>
    <row r="196" spans="6:10" ht="14.25">
      <c r="F196" s="87" t="s">
        <v>259</v>
      </c>
      <c r="J196" s="87" t="s">
        <v>265</v>
      </c>
    </row>
    <row r="197" spans="6:10" ht="14.25">
      <c r="F197" s="87" t="s">
        <v>260</v>
      </c>
      <c r="J197" s="87" t="s">
        <v>266</v>
      </c>
    </row>
    <row r="198" spans="6:10" ht="14.25">
      <c r="F198" s="87" t="s">
        <v>261</v>
      </c>
      <c r="J198" s="87" t="s">
        <v>267</v>
      </c>
    </row>
    <row r="199" spans="6:10" ht="14.25">
      <c r="F199" s="87" t="s">
        <v>262</v>
      </c>
      <c r="J199" s="87" t="s">
        <v>268</v>
      </c>
    </row>
    <row r="200" spans="6:10" ht="14.25">
      <c r="F200" s="87" t="s">
        <v>263</v>
      </c>
      <c r="J200" s="87" t="s">
        <v>269</v>
      </c>
    </row>
    <row r="201" spans="6:10" ht="14.25">
      <c r="F201" s="87" t="s">
        <v>264</v>
      </c>
      <c r="J201" s="87" t="s">
        <v>270</v>
      </c>
    </row>
    <row r="202" spans="6:10" ht="14.25">
      <c r="F202" s="87" t="s">
        <v>265</v>
      </c>
      <c r="J202" s="87" t="s">
        <v>271</v>
      </c>
    </row>
    <row r="203" spans="6:10" ht="14.25">
      <c r="F203" s="87" t="s">
        <v>266</v>
      </c>
      <c r="J203" s="87" t="s">
        <v>272</v>
      </c>
    </row>
    <row r="204" spans="6:10" ht="14.25">
      <c r="F204" s="87" t="s">
        <v>267</v>
      </c>
      <c r="J204" s="87" t="s">
        <v>273</v>
      </c>
    </row>
    <row r="205" ht="14.25">
      <c r="F205" s="87" t="s">
        <v>268</v>
      </c>
    </row>
    <row r="206" ht="14.25">
      <c r="F206" s="87" t="s">
        <v>269</v>
      </c>
    </row>
    <row r="207" ht="14.25">
      <c r="F207" s="87" t="s">
        <v>270</v>
      </c>
    </row>
    <row r="208" ht="14.25">
      <c r="F208" s="87" t="s">
        <v>271</v>
      </c>
    </row>
    <row r="209" ht="14.25">
      <c r="F209" s="87" t="s">
        <v>272</v>
      </c>
    </row>
    <row r="210" ht="14.25">
      <c r="F210" s="87" t="s">
        <v>273</v>
      </c>
    </row>
  </sheetData>
  <sheetProtection/>
  <dataValidations count="2">
    <dataValidation type="list" allowBlank="1" showInputMessage="1" showErrorMessage="1" sqref="H6">
      <formula1>$I$1:$I$7</formula1>
    </dataValidation>
    <dataValidation type="list" allowBlank="1" showInputMessage="1" showErrorMessage="1" sqref="H7 H5">
      <formula1>$I$1:$I$14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D5:E9"/>
  <sheetViews>
    <sheetView zoomScalePageLayoutView="0" workbookViewId="0" topLeftCell="A1">
      <selection activeCell="E9" sqref="E9"/>
    </sheetView>
  </sheetViews>
  <sheetFormatPr defaultColWidth="11.421875" defaultRowHeight="15"/>
  <sheetData>
    <row r="5" spans="4:5" ht="14.25">
      <c r="D5" t="s">
        <v>97</v>
      </c>
      <c r="E5">
        <v>210</v>
      </c>
    </row>
    <row r="6" spans="4:5" ht="14.25">
      <c r="D6" t="s">
        <v>98</v>
      </c>
      <c r="E6">
        <v>165</v>
      </c>
    </row>
    <row r="8" spans="4:5" ht="14.25">
      <c r="D8" t="s">
        <v>97</v>
      </c>
      <c r="E8">
        <v>190</v>
      </c>
    </row>
    <row r="9" spans="4:5" ht="14.25">
      <c r="D9" t="s">
        <v>98</v>
      </c>
      <c r="E9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E3:E3"/>
  <sheetViews>
    <sheetView zoomScalePageLayoutView="0" workbookViewId="0" topLeftCell="A1">
      <selection activeCell="E3" sqref="E3"/>
    </sheetView>
  </sheetViews>
  <sheetFormatPr defaultColWidth="11.421875" defaultRowHeight="15"/>
  <sheetData>
    <row r="3" ht="14.25">
      <c r="E3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GONZALOT</dc:creator>
  <cp:keywords/>
  <dc:description/>
  <cp:lastModifiedBy>GONZALOT</cp:lastModifiedBy>
  <cp:lastPrinted>2014-04-11T11:45:03Z</cp:lastPrinted>
  <dcterms:created xsi:type="dcterms:W3CDTF">2014-04-01T12:11:54Z</dcterms:created>
  <dcterms:modified xsi:type="dcterms:W3CDTF">2014-04-29T13:06:14Z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